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ЭтаКнига"/>
  <xr:revisionPtr revIDLastSave="0" documentId="8_{E44F99FB-6E82-4E91-AEC8-8191F6782D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заявочник" sheetId="1" r:id="rId1"/>
  </sheets>
  <definedNames>
    <definedName name="_xlnm._FilterDatabase" localSheetId="0" hidden="1">заявочник!$M$10:$M$529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5" i="1" l="1"/>
  <c r="N115" i="1" s="1"/>
  <c r="L249" i="1"/>
  <c r="N249" i="1" s="1"/>
  <c r="L64" i="1"/>
  <c r="N64" i="1" s="1"/>
  <c r="L289" i="1" l="1"/>
  <c r="L273" i="1"/>
  <c r="N273" i="1" s="1"/>
  <c r="L263" i="1"/>
  <c r="L529" i="1"/>
  <c r="N529" i="1" s="1"/>
  <c r="L519" i="1"/>
  <c r="N519" i="1" s="1"/>
  <c r="L520" i="1"/>
  <c r="N520" i="1" s="1"/>
  <c r="L521" i="1"/>
  <c r="N521" i="1" s="1"/>
  <c r="L522" i="1"/>
  <c r="N522" i="1" s="1"/>
  <c r="L523" i="1"/>
  <c r="N523" i="1" s="1"/>
  <c r="L524" i="1"/>
  <c r="N524" i="1" s="1"/>
  <c r="L525" i="1"/>
  <c r="N525" i="1" s="1"/>
  <c r="L526" i="1"/>
  <c r="N526" i="1" s="1"/>
  <c r="L527" i="1"/>
  <c r="N527" i="1" s="1"/>
  <c r="L528" i="1"/>
  <c r="N528" i="1" s="1"/>
  <c r="L108" i="1"/>
  <c r="N108" i="1" s="1"/>
  <c r="L99" i="1"/>
  <c r="N99" i="1" s="1"/>
  <c r="L82" i="1"/>
  <c r="N82" i="1" s="1"/>
  <c r="N518" i="1" l="1"/>
  <c r="L113" i="1"/>
  <c r="N113" i="1" s="1"/>
  <c r="L114" i="1"/>
  <c r="N114" i="1" s="1"/>
  <c r="L116" i="1"/>
  <c r="N116" i="1" s="1"/>
  <c r="L142" i="1"/>
  <c r="N142" i="1" s="1"/>
  <c r="L231" i="1"/>
  <c r="N231" i="1" s="1"/>
  <c r="L242" i="1"/>
  <c r="N242" i="1" s="1"/>
  <c r="L252" i="1"/>
  <c r="N252" i="1" s="1"/>
  <c r="L259" i="1"/>
  <c r="N259" i="1" s="1"/>
  <c r="L243" i="1"/>
  <c r="N243" i="1" s="1"/>
  <c r="L76" i="1"/>
  <c r="L295" i="1" l="1"/>
  <c r="N295" i="1" s="1"/>
  <c r="N289" i="1"/>
  <c r="L235" i="1" l="1"/>
  <c r="N235" i="1" s="1"/>
  <c r="L234" i="1"/>
  <c r="N234" i="1" s="1"/>
  <c r="N263" i="1"/>
  <c r="L187" i="1"/>
  <c r="N187" i="1" s="1"/>
  <c r="L17" i="1" l="1"/>
  <c r="N17" i="1" s="1"/>
  <c r="L256" i="1" l="1"/>
  <c r="N256" i="1" s="1"/>
  <c r="L254" i="1"/>
  <c r="N254" i="1" s="1"/>
  <c r="L255" i="1"/>
  <c r="N255" i="1" s="1"/>
  <c r="L61" i="1"/>
  <c r="N61" i="1" s="1"/>
  <c r="L58" i="1"/>
  <c r="N58" i="1" s="1"/>
  <c r="L248" i="1" l="1"/>
  <c r="N248" i="1" s="1"/>
  <c r="L121" i="1"/>
  <c r="N121" i="1" s="1"/>
  <c r="L206" i="1"/>
  <c r="N206" i="1" s="1"/>
  <c r="L207" i="1"/>
  <c r="N207" i="1" s="1"/>
  <c r="L208" i="1"/>
  <c r="N208" i="1" s="1"/>
  <c r="L209" i="1"/>
  <c r="N209" i="1" s="1"/>
  <c r="L212" i="1" l="1"/>
  <c r="N212" i="1" s="1"/>
  <c r="L213" i="1"/>
  <c r="N213" i="1" s="1"/>
  <c r="L214" i="1"/>
  <c r="N214" i="1" s="1"/>
  <c r="L215" i="1"/>
  <c r="N215" i="1" s="1"/>
  <c r="L216" i="1"/>
  <c r="N216" i="1" s="1"/>
  <c r="L217" i="1"/>
  <c r="N217" i="1" s="1"/>
  <c r="L218" i="1"/>
  <c r="N218" i="1" s="1"/>
  <c r="L219" i="1"/>
  <c r="N219" i="1" s="1"/>
  <c r="L220" i="1"/>
  <c r="N220" i="1" s="1"/>
  <c r="L221" i="1"/>
  <c r="N221" i="1" s="1"/>
  <c r="L222" i="1"/>
  <c r="N222" i="1" s="1"/>
  <c r="L223" i="1"/>
  <c r="N223" i="1" s="1"/>
  <c r="L224" i="1"/>
  <c r="N224" i="1" s="1"/>
  <c r="L225" i="1"/>
  <c r="N225" i="1" s="1"/>
  <c r="L226" i="1"/>
  <c r="N226" i="1" s="1"/>
  <c r="L227" i="1"/>
  <c r="N227" i="1" s="1"/>
  <c r="L228" i="1"/>
  <c r="N228" i="1" s="1"/>
  <c r="L189" i="1"/>
  <c r="N189" i="1" s="1"/>
  <c r="L159" i="1"/>
  <c r="N159" i="1" s="1"/>
  <c r="L179" i="1"/>
  <c r="N179" i="1" s="1"/>
  <c r="L181" i="1"/>
  <c r="N181" i="1" s="1"/>
  <c r="L180" i="1"/>
  <c r="N180" i="1" s="1"/>
  <c r="L178" i="1"/>
  <c r="N178" i="1" s="1"/>
  <c r="L177" i="1"/>
  <c r="N177" i="1" s="1"/>
  <c r="L176" i="1"/>
  <c r="N176" i="1" s="1"/>
  <c r="L155" i="1"/>
  <c r="N155" i="1" s="1"/>
  <c r="L156" i="1"/>
  <c r="N156" i="1" s="1"/>
  <c r="L157" i="1"/>
  <c r="N157" i="1" s="1"/>
  <c r="L158" i="1"/>
  <c r="N158" i="1" s="1"/>
  <c r="L144" i="1"/>
  <c r="N144" i="1" s="1"/>
  <c r="L145" i="1"/>
  <c r="N145" i="1" s="1"/>
  <c r="L146" i="1"/>
  <c r="N146" i="1" s="1"/>
  <c r="L147" i="1"/>
  <c r="N147" i="1" s="1"/>
  <c r="L148" i="1"/>
  <c r="N148" i="1" s="1"/>
  <c r="L149" i="1"/>
  <c r="N149" i="1" s="1"/>
  <c r="L150" i="1"/>
  <c r="N150" i="1" s="1"/>
  <c r="L151" i="1"/>
  <c r="N151" i="1" s="1"/>
  <c r="L152" i="1"/>
  <c r="N152" i="1" s="1"/>
  <c r="L153" i="1"/>
  <c r="N153" i="1" s="1"/>
  <c r="L130" i="1"/>
  <c r="N130" i="1" s="1"/>
  <c r="L131" i="1"/>
  <c r="N131" i="1" s="1"/>
  <c r="L132" i="1"/>
  <c r="N132" i="1" s="1"/>
  <c r="L133" i="1"/>
  <c r="N133" i="1" s="1"/>
  <c r="L134" i="1"/>
  <c r="N134" i="1" s="1"/>
  <c r="L135" i="1"/>
  <c r="N135" i="1" s="1"/>
  <c r="L136" i="1"/>
  <c r="N136" i="1" s="1"/>
  <c r="L137" i="1"/>
  <c r="N137" i="1" s="1"/>
  <c r="L138" i="1"/>
  <c r="N138" i="1" s="1"/>
  <c r="L139" i="1"/>
  <c r="N139" i="1" s="1"/>
  <c r="L140" i="1"/>
  <c r="N140" i="1" s="1"/>
  <c r="L141" i="1"/>
  <c r="N141" i="1" s="1"/>
  <c r="L161" i="1"/>
  <c r="N161" i="1" s="1"/>
  <c r="L162" i="1"/>
  <c r="N162" i="1" s="1"/>
  <c r="L163" i="1"/>
  <c r="N163" i="1" s="1"/>
  <c r="L164" i="1"/>
  <c r="N164" i="1" s="1"/>
  <c r="L165" i="1"/>
  <c r="N165" i="1" s="1"/>
  <c r="L166" i="1"/>
  <c r="N166" i="1" s="1"/>
  <c r="L167" i="1"/>
  <c r="N167" i="1" s="1"/>
  <c r="L168" i="1"/>
  <c r="N168" i="1" s="1"/>
  <c r="L169" i="1"/>
  <c r="N169" i="1" s="1"/>
  <c r="L170" i="1"/>
  <c r="N170" i="1" s="1"/>
  <c r="L171" i="1"/>
  <c r="N171" i="1" s="1"/>
  <c r="L172" i="1"/>
  <c r="N172" i="1" s="1"/>
  <c r="L173" i="1"/>
  <c r="N173" i="1" s="1"/>
  <c r="L174" i="1"/>
  <c r="N174" i="1" s="1"/>
  <c r="L175" i="1"/>
  <c r="N175" i="1" s="1"/>
  <c r="L267" i="1"/>
  <c r="N267" i="1" s="1"/>
  <c r="L329" i="1" l="1"/>
  <c r="N329" i="1" s="1"/>
  <c r="L102" i="1" l="1"/>
  <c r="N102" i="1" s="1"/>
  <c r="L323" i="1" l="1"/>
  <c r="N323" i="1" s="1"/>
  <c r="L83" i="1"/>
  <c r="N83" i="1" s="1"/>
  <c r="L304" i="1"/>
  <c r="N304" i="1" s="1"/>
  <c r="L305" i="1"/>
  <c r="N305" i="1" s="1"/>
  <c r="L306" i="1"/>
  <c r="N306" i="1" s="1"/>
  <c r="L307" i="1"/>
  <c r="N307" i="1" s="1"/>
  <c r="L308" i="1"/>
  <c r="N308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4" i="1"/>
  <c r="N294" i="1" s="1"/>
  <c r="L293" i="1"/>
  <c r="N293" i="1" s="1"/>
  <c r="L292" i="1"/>
  <c r="N292" i="1" s="1"/>
  <c r="L291" i="1"/>
  <c r="N291" i="1" s="1"/>
  <c r="L290" i="1"/>
  <c r="N290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L275" i="1"/>
  <c r="N275" i="1" s="1"/>
  <c r="N274" i="1"/>
  <c r="L272" i="1"/>
  <c r="N272" i="1" s="1"/>
  <c r="L271" i="1"/>
  <c r="N271" i="1" s="1"/>
  <c r="L270" i="1"/>
  <c r="N270" i="1" s="1"/>
  <c r="L269" i="1"/>
  <c r="N269" i="1" s="1"/>
  <c r="L268" i="1"/>
  <c r="N268" i="1" s="1"/>
  <c r="L266" i="1"/>
  <c r="N266" i="1" s="1"/>
  <c r="L265" i="1"/>
  <c r="N265" i="1" s="1"/>
  <c r="L264" i="1"/>
  <c r="N264" i="1" s="1"/>
  <c r="L262" i="1"/>
  <c r="N262" i="1" s="1"/>
  <c r="L261" i="1"/>
  <c r="N261" i="1" s="1"/>
  <c r="N260" i="1" l="1"/>
  <c r="L88" i="1" l="1"/>
  <c r="N88" i="1" s="1"/>
  <c r="L90" i="1"/>
  <c r="N90" i="1" s="1"/>
  <c r="L84" i="1"/>
  <c r="N84" i="1" s="1"/>
  <c r="L46" i="1"/>
  <c r="N46" i="1" s="1"/>
  <c r="L26" i="1"/>
  <c r="N26" i="1" s="1"/>
  <c r="L45" i="1"/>
  <c r="N45" i="1" s="1"/>
  <c r="L24" i="1"/>
  <c r="N24" i="1" s="1"/>
  <c r="L22" i="1"/>
  <c r="N22" i="1" s="1"/>
  <c r="L21" i="1"/>
  <c r="N21" i="1" s="1"/>
  <c r="L257" i="1"/>
  <c r="N257" i="1" s="1"/>
  <c r="L251" i="1"/>
  <c r="N251" i="1" s="1"/>
  <c r="L250" i="1"/>
  <c r="N250" i="1" s="1"/>
  <c r="L247" i="1"/>
  <c r="N247" i="1" s="1"/>
  <c r="L245" i="1"/>
  <c r="N245" i="1" s="1"/>
  <c r="L246" i="1"/>
  <c r="N246" i="1" s="1"/>
  <c r="L253" i="1"/>
  <c r="L258" i="1"/>
  <c r="N258" i="1" s="1"/>
  <c r="L244" i="1"/>
  <c r="N244" i="1" s="1"/>
  <c r="L241" i="1"/>
  <c r="N241" i="1" s="1"/>
  <c r="L233" i="1" l="1"/>
  <c r="N233" i="1" s="1"/>
  <c r="L236" i="1"/>
  <c r="N236" i="1" s="1"/>
  <c r="L237" i="1"/>
  <c r="N237" i="1" s="1"/>
  <c r="L238" i="1"/>
  <c r="N238" i="1" s="1"/>
  <c r="L239" i="1"/>
  <c r="N239" i="1" s="1"/>
  <c r="L240" i="1"/>
  <c r="N240" i="1" s="1"/>
  <c r="N253" i="1"/>
  <c r="L232" i="1"/>
  <c r="N232" i="1" s="1"/>
  <c r="L230" i="1"/>
  <c r="N230" i="1" s="1"/>
  <c r="L488" i="1"/>
  <c r="N488" i="1" s="1"/>
  <c r="L489" i="1"/>
  <c r="N489" i="1" s="1"/>
  <c r="L490" i="1"/>
  <c r="N490" i="1" s="1"/>
  <c r="L491" i="1"/>
  <c r="N491" i="1" s="1"/>
  <c r="L492" i="1"/>
  <c r="N492" i="1" s="1"/>
  <c r="L81" i="1"/>
  <c r="N81" i="1" s="1"/>
  <c r="L332" i="1"/>
  <c r="N332" i="1" s="1"/>
  <c r="L324" i="1"/>
  <c r="N324" i="1" s="1"/>
  <c r="L326" i="1"/>
  <c r="N326" i="1" s="1"/>
  <c r="L486" i="1"/>
  <c r="N486" i="1" s="1"/>
  <c r="L120" i="1"/>
  <c r="N120" i="1" s="1"/>
  <c r="L119" i="1"/>
  <c r="N119" i="1" s="1"/>
  <c r="L118" i="1"/>
  <c r="N118" i="1" s="1"/>
  <c r="L111" i="1"/>
  <c r="L364" i="1"/>
  <c r="N364" i="1" s="1"/>
  <c r="L359" i="1"/>
  <c r="N359" i="1" s="1"/>
  <c r="L356" i="1"/>
  <c r="N356" i="1" s="1"/>
  <c r="L352" i="1"/>
  <c r="N352" i="1" s="1"/>
  <c r="L316" i="1"/>
  <c r="N316" i="1" s="1"/>
  <c r="L315" i="1"/>
  <c r="N315" i="1" s="1"/>
  <c r="L322" i="1"/>
  <c r="N322" i="1" s="1"/>
  <c r="L398" i="1"/>
  <c r="N398" i="1" s="1"/>
  <c r="N229" i="1" l="1"/>
  <c r="L363" i="1"/>
  <c r="N363" i="1" s="1"/>
  <c r="L362" i="1"/>
  <c r="N362" i="1" s="1"/>
  <c r="L361" i="1"/>
  <c r="N361" i="1" s="1"/>
  <c r="L360" i="1"/>
  <c r="N360" i="1" s="1"/>
  <c r="L358" i="1"/>
  <c r="N358" i="1" s="1"/>
  <c r="L357" i="1"/>
  <c r="N357" i="1" s="1"/>
  <c r="L355" i="1"/>
  <c r="N355" i="1" s="1"/>
  <c r="L354" i="1"/>
  <c r="N354" i="1" s="1"/>
  <c r="L353" i="1"/>
  <c r="N353" i="1" s="1"/>
  <c r="L351" i="1"/>
  <c r="N351" i="1" s="1"/>
  <c r="N350" i="1" l="1"/>
  <c r="L349" i="1"/>
  <c r="N349" i="1" s="1"/>
  <c r="L348" i="1"/>
  <c r="N348" i="1" s="1"/>
  <c r="L29" i="1"/>
  <c r="N29" i="1" s="1"/>
  <c r="L347" i="1"/>
  <c r="N347" i="1" s="1"/>
  <c r="L346" i="1"/>
  <c r="N346" i="1" s="1"/>
  <c r="L345" i="1"/>
  <c r="N345" i="1" s="1"/>
  <c r="L343" i="1"/>
  <c r="N343" i="1" s="1"/>
  <c r="L344" i="1"/>
  <c r="N344" i="1" s="1"/>
  <c r="L342" i="1"/>
  <c r="N342" i="1" s="1"/>
  <c r="N341" i="1" l="1"/>
  <c r="N111" i="1"/>
  <c r="L38" i="1"/>
  <c r="N38" i="1" s="1"/>
  <c r="L402" i="1"/>
  <c r="N402" i="1" s="1"/>
  <c r="L419" i="1" l="1"/>
  <c r="N419" i="1" s="1"/>
  <c r="L425" i="1" l="1"/>
  <c r="N425" i="1" s="1"/>
  <c r="L19" i="1"/>
  <c r="N19" i="1" s="1"/>
  <c r="L107" i="1"/>
  <c r="N107" i="1" s="1"/>
  <c r="L453" i="1"/>
  <c r="N453" i="1" s="1"/>
  <c r="L44" i="1"/>
  <c r="N44" i="1" s="1"/>
  <c r="L406" i="1"/>
  <c r="N406" i="1" s="1"/>
  <c r="L110" i="1"/>
  <c r="N110" i="1" s="1"/>
  <c r="L482" i="1" l="1"/>
  <c r="L483" i="1"/>
  <c r="L484" i="1"/>
  <c r="L444" i="1"/>
  <c r="N444" i="1" s="1"/>
  <c r="L106" i="1"/>
  <c r="N106" i="1" s="1"/>
  <c r="L467" i="1"/>
  <c r="L468" i="1"/>
  <c r="N468" i="1" s="1"/>
  <c r="A2" i="1" l="1"/>
  <c r="B2" i="1"/>
  <c r="C2" i="1"/>
  <c r="C8" i="1"/>
  <c r="B8" i="1"/>
  <c r="A8" i="1"/>
  <c r="L394" i="1"/>
  <c r="N394" i="1" s="1"/>
  <c r="L393" i="1"/>
  <c r="N393" i="1" s="1"/>
  <c r="L442" i="1"/>
  <c r="N442" i="1" s="1"/>
  <c r="L443" i="1"/>
  <c r="N443" i="1" s="1"/>
  <c r="L445" i="1"/>
  <c r="N445" i="1" s="1"/>
  <c r="L456" i="1"/>
  <c r="N456" i="1" s="1"/>
  <c r="L63" i="1" l="1"/>
  <c r="N63" i="1" s="1"/>
  <c r="L495" i="1"/>
  <c r="N495" i="1" s="1"/>
  <c r="L496" i="1"/>
  <c r="N496" i="1" s="1"/>
  <c r="L497" i="1"/>
  <c r="N497" i="1" s="1"/>
  <c r="L498" i="1"/>
  <c r="N498" i="1" s="1"/>
  <c r="L499" i="1"/>
  <c r="N499" i="1" s="1"/>
  <c r="L500" i="1"/>
  <c r="N500" i="1" s="1"/>
  <c r="L501" i="1"/>
  <c r="N501" i="1" s="1"/>
  <c r="L502" i="1"/>
  <c r="N502" i="1" s="1"/>
  <c r="L503" i="1"/>
  <c r="N503" i="1" s="1"/>
  <c r="L504" i="1"/>
  <c r="N504" i="1" s="1"/>
  <c r="L505" i="1"/>
  <c r="N505" i="1" s="1"/>
  <c r="L506" i="1"/>
  <c r="N506" i="1" s="1"/>
  <c r="L507" i="1"/>
  <c r="N507" i="1" s="1"/>
  <c r="L508" i="1"/>
  <c r="N508" i="1" s="1"/>
  <c r="L509" i="1"/>
  <c r="N509" i="1" s="1"/>
  <c r="L510" i="1"/>
  <c r="N510" i="1" s="1"/>
  <c r="L511" i="1"/>
  <c r="N511" i="1" s="1"/>
  <c r="L512" i="1"/>
  <c r="N512" i="1" s="1"/>
  <c r="L513" i="1"/>
  <c r="N513" i="1" s="1"/>
  <c r="N514" i="1"/>
  <c r="L515" i="1"/>
  <c r="N515" i="1" s="1"/>
  <c r="L516" i="1"/>
  <c r="N516" i="1" s="1"/>
  <c r="L517" i="1"/>
  <c r="N517" i="1" s="1"/>
  <c r="L73" i="1"/>
  <c r="N73" i="1" s="1"/>
  <c r="L71" i="1"/>
  <c r="N71" i="1" s="1"/>
  <c r="L68" i="1"/>
  <c r="N68" i="1" s="1"/>
  <c r="L69" i="1"/>
  <c r="N69" i="1" s="1"/>
  <c r="L70" i="1"/>
  <c r="N70" i="1" s="1"/>
  <c r="L72" i="1"/>
  <c r="N72" i="1" s="1"/>
  <c r="L411" i="1" l="1"/>
  <c r="N411" i="1" s="1"/>
  <c r="L340" i="1"/>
  <c r="N340" i="1" s="1"/>
  <c r="L339" i="1"/>
  <c r="N339" i="1" s="1"/>
  <c r="L334" i="1"/>
  <c r="N334" i="1" s="1"/>
  <c r="L314" i="1"/>
  <c r="N314" i="1" s="1"/>
  <c r="L311" i="1"/>
  <c r="N311" i="1" s="1"/>
  <c r="L412" i="1"/>
  <c r="N412" i="1" s="1"/>
  <c r="L404" i="1"/>
  <c r="N404" i="1" s="1"/>
  <c r="L65" i="1" l="1"/>
  <c r="N65" i="1" s="1"/>
  <c r="L336" i="1"/>
  <c r="N336" i="1" s="1"/>
  <c r="L310" i="1"/>
  <c r="N310" i="1" s="1"/>
  <c r="L337" i="1"/>
  <c r="N337" i="1" s="1"/>
  <c r="L327" i="1"/>
  <c r="N327" i="1" s="1"/>
  <c r="L325" i="1"/>
  <c r="N325" i="1" s="1"/>
  <c r="L409" i="1" l="1"/>
  <c r="N409" i="1" s="1"/>
  <c r="L410" i="1"/>
  <c r="N410" i="1" s="1"/>
  <c r="L423" i="1"/>
  <c r="N423" i="1" s="1"/>
  <c r="L414" i="1"/>
  <c r="N414" i="1" s="1"/>
  <c r="L94" i="1"/>
  <c r="N94" i="1" s="1"/>
  <c r="L87" i="1"/>
  <c r="N87" i="1" s="1"/>
  <c r="L320" i="1"/>
  <c r="N320" i="1" s="1"/>
  <c r="L313" i="1"/>
  <c r="N313" i="1" s="1"/>
  <c r="L312" i="1"/>
  <c r="N312" i="1" s="1"/>
  <c r="L317" i="1"/>
  <c r="N317" i="1" s="1"/>
  <c r="L318" i="1"/>
  <c r="N318" i="1" s="1"/>
  <c r="L319" i="1"/>
  <c r="N319" i="1" s="1"/>
  <c r="L321" i="1"/>
  <c r="N321" i="1" s="1"/>
  <c r="L328" i="1"/>
  <c r="N328" i="1" s="1"/>
  <c r="L330" i="1"/>
  <c r="N330" i="1" s="1"/>
  <c r="L331" i="1"/>
  <c r="N331" i="1" s="1"/>
  <c r="L333" i="1"/>
  <c r="N333" i="1" s="1"/>
  <c r="L335" i="1"/>
  <c r="N335" i="1" s="1"/>
  <c r="L338" i="1"/>
  <c r="N338" i="1" s="1"/>
  <c r="L466" i="1"/>
  <c r="N466" i="1" s="1"/>
  <c r="L460" i="1"/>
  <c r="N460" i="1" s="1"/>
  <c r="L461" i="1"/>
  <c r="N461" i="1" s="1"/>
  <c r="L462" i="1"/>
  <c r="N462" i="1" s="1"/>
  <c r="L463" i="1"/>
  <c r="N463" i="1" s="1"/>
  <c r="L464" i="1"/>
  <c r="N464" i="1" s="1"/>
  <c r="L465" i="1"/>
  <c r="N465" i="1" s="1"/>
  <c r="N467" i="1"/>
  <c r="L459" i="1"/>
  <c r="N459" i="1" s="1"/>
  <c r="N309" i="1" l="1"/>
  <c r="N457" i="1"/>
  <c r="L78" i="1"/>
  <c r="N78" i="1" s="1"/>
  <c r="L98" i="1"/>
  <c r="N98" i="1" s="1"/>
  <c r="N482" i="1"/>
  <c r="N483" i="1"/>
  <c r="N484" i="1"/>
  <c r="L381" i="1" l="1"/>
  <c r="N381" i="1" s="1"/>
  <c r="L27" i="1"/>
  <c r="N27" i="1" s="1"/>
  <c r="L34" i="1"/>
  <c r="N34" i="1" s="1"/>
  <c r="L408" i="1" l="1"/>
  <c r="N408" i="1" s="1"/>
  <c r="L35" i="1"/>
  <c r="N35" i="1" s="1"/>
  <c r="L422" i="1"/>
  <c r="N422" i="1" s="1"/>
  <c r="L418" i="1"/>
  <c r="N418" i="1" s="1"/>
  <c r="L109" i="1"/>
  <c r="N109" i="1" s="1"/>
  <c r="L105" i="1"/>
  <c r="N105" i="1" s="1"/>
  <c r="L51" i="1"/>
  <c r="N51" i="1" s="1"/>
  <c r="L28" i="1"/>
  <c r="N28" i="1" s="1"/>
  <c r="L200" i="1" l="1"/>
  <c r="L199" i="1"/>
  <c r="N199" i="1" s="1"/>
  <c r="L194" i="1"/>
  <c r="N194" i="1" s="1"/>
  <c r="L192" i="1"/>
  <c r="N192" i="1" s="1"/>
  <c r="L186" i="1"/>
  <c r="N186" i="1" s="1"/>
  <c r="L190" i="1"/>
  <c r="N190" i="1" s="1"/>
  <c r="L193" i="1"/>
  <c r="N193" i="1" s="1"/>
  <c r="L195" i="1"/>
  <c r="N195" i="1" s="1"/>
  <c r="L197" i="1"/>
  <c r="N197" i="1" s="1"/>
  <c r="L198" i="1"/>
  <c r="L201" i="1"/>
  <c r="N201" i="1" s="1"/>
  <c r="L204" i="1"/>
  <c r="N204" i="1" s="1"/>
  <c r="L211" i="1"/>
  <c r="N211" i="1" s="1"/>
  <c r="L184" i="1"/>
  <c r="N184" i="1" s="1"/>
  <c r="L60" i="1"/>
  <c r="N60" i="1" s="1"/>
  <c r="L47" i="1"/>
  <c r="N47" i="1" s="1"/>
  <c r="L415" i="1"/>
  <c r="N415" i="1" s="1"/>
  <c r="L373" i="1"/>
  <c r="N373" i="1" s="1"/>
  <c r="N200" i="1" l="1"/>
  <c r="N198" i="1"/>
  <c r="L188" i="1"/>
  <c r="N188" i="1" s="1"/>
  <c r="L196" i="1"/>
  <c r="N196" i="1" s="1"/>
  <c r="L203" i="1"/>
  <c r="L191" i="1"/>
  <c r="N191" i="1" s="1"/>
  <c r="L417" i="1"/>
  <c r="N417" i="1" s="1"/>
  <c r="L416" i="1"/>
  <c r="N416" i="1" s="1"/>
  <c r="L103" i="1"/>
  <c r="L101" i="1"/>
  <c r="L424" i="1"/>
  <c r="N424" i="1" s="1"/>
  <c r="L421" i="1"/>
  <c r="N421" i="1" s="1"/>
  <c r="L420" i="1"/>
  <c r="N420" i="1" s="1"/>
  <c r="L413" i="1"/>
  <c r="N413" i="1" s="1"/>
  <c r="L407" i="1"/>
  <c r="N407" i="1" s="1"/>
  <c r="L405" i="1"/>
  <c r="N405" i="1" s="1"/>
  <c r="L395" i="1"/>
  <c r="N395" i="1" s="1"/>
  <c r="L480" i="1"/>
  <c r="N480" i="1" s="1"/>
  <c r="L479" i="1"/>
  <c r="N479" i="1" s="1"/>
  <c r="L478" i="1"/>
  <c r="N478" i="1" s="1"/>
  <c r="L477" i="1"/>
  <c r="N477" i="1" s="1"/>
  <c r="L476" i="1"/>
  <c r="N476" i="1" s="1"/>
  <c r="L475" i="1"/>
  <c r="N475" i="1" s="1"/>
  <c r="L474" i="1"/>
  <c r="N474" i="1" s="1"/>
  <c r="L473" i="1"/>
  <c r="N473" i="1" s="1"/>
  <c r="L472" i="1"/>
  <c r="N472" i="1" s="1"/>
  <c r="L471" i="1"/>
  <c r="N471" i="1" s="1"/>
  <c r="L455" i="1"/>
  <c r="N455" i="1" s="1"/>
  <c r="L454" i="1"/>
  <c r="N454" i="1" s="1"/>
  <c r="L452" i="1"/>
  <c r="N452" i="1" s="1"/>
  <c r="L451" i="1"/>
  <c r="N451" i="1" s="1"/>
  <c r="L450" i="1"/>
  <c r="N450" i="1" s="1"/>
  <c r="L449" i="1"/>
  <c r="N449" i="1" s="1"/>
  <c r="L448" i="1"/>
  <c r="N448" i="1" s="1"/>
  <c r="L447" i="1"/>
  <c r="N447" i="1" s="1"/>
  <c r="L446" i="1"/>
  <c r="N446" i="1" s="1"/>
  <c r="L439" i="1"/>
  <c r="N439" i="1" s="1"/>
  <c r="L438" i="1"/>
  <c r="N438" i="1" s="1"/>
  <c r="L437" i="1"/>
  <c r="N437" i="1" s="1"/>
  <c r="L436" i="1"/>
  <c r="N436" i="1" s="1"/>
  <c r="L435" i="1"/>
  <c r="N435" i="1" s="1"/>
  <c r="L434" i="1"/>
  <c r="N434" i="1" s="1"/>
  <c r="L432" i="1"/>
  <c r="N432" i="1" s="1"/>
  <c r="L431" i="1"/>
  <c r="N431" i="1" s="1"/>
  <c r="L430" i="1"/>
  <c r="N430" i="1" s="1"/>
  <c r="L429" i="1"/>
  <c r="N429" i="1" s="1"/>
  <c r="L428" i="1"/>
  <c r="N428" i="1" s="1"/>
  <c r="L369" i="1"/>
  <c r="N369" i="1" s="1"/>
  <c r="L370" i="1"/>
  <c r="N370" i="1" s="1"/>
  <c r="L371" i="1"/>
  <c r="N371" i="1" s="1"/>
  <c r="L372" i="1"/>
  <c r="N372" i="1" s="1"/>
  <c r="N374" i="1"/>
  <c r="L375" i="1"/>
  <c r="N375" i="1" s="1"/>
  <c r="L376" i="1"/>
  <c r="N376" i="1" s="1"/>
  <c r="L377" i="1"/>
  <c r="N377" i="1" s="1"/>
  <c r="L378" i="1"/>
  <c r="N378" i="1" s="1"/>
  <c r="L379" i="1"/>
  <c r="N379" i="1" s="1"/>
  <c r="L380" i="1"/>
  <c r="N380" i="1" s="1"/>
  <c r="L382" i="1"/>
  <c r="N382" i="1" s="1"/>
  <c r="L383" i="1"/>
  <c r="N383" i="1" s="1"/>
  <c r="L384" i="1"/>
  <c r="N384" i="1" s="1"/>
  <c r="L385" i="1"/>
  <c r="N385" i="1" s="1"/>
  <c r="L386" i="1"/>
  <c r="N386" i="1" s="1"/>
  <c r="L387" i="1"/>
  <c r="N387" i="1" s="1"/>
  <c r="L388" i="1"/>
  <c r="N388" i="1" s="1"/>
  <c r="L389" i="1"/>
  <c r="N389" i="1" s="1"/>
  <c r="L390" i="1"/>
  <c r="N390" i="1" s="1"/>
  <c r="L391" i="1"/>
  <c r="N391" i="1" s="1"/>
  <c r="L392" i="1"/>
  <c r="N392" i="1" s="1"/>
  <c r="L396" i="1"/>
  <c r="N396" i="1" s="1"/>
  <c r="L397" i="1"/>
  <c r="N397" i="1" s="1"/>
  <c r="L399" i="1"/>
  <c r="N399" i="1" s="1"/>
  <c r="L400" i="1"/>
  <c r="N400" i="1" s="1"/>
  <c r="L401" i="1"/>
  <c r="N401" i="1" s="1"/>
  <c r="L368" i="1"/>
  <c r="N368" i="1" s="1"/>
  <c r="L367" i="1"/>
  <c r="N367" i="1" s="1"/>
  <c r="L185" i="1"/>
  <c r="N185" i="1" s="1"/>
  <c r="L129" i="1"/>
  <c r="L128" i="1"/>
  <c r="N128" i="1" s="1"/>
  <c r="L126" i="1"/>
  <c r="N126" i="1" s="1"/>
  <c r="L125" i="1"/>
  <c r="L16" i="1"/>
  <c r="N16" i="1" s="1"/>
  <c r="L18" i="1"/>
  <c r="L20" i="1"/>
  <c r="L23" i="1"/>
  <c r="N23" i="1" s="1"/>
  <c r="L25" i="1"/>
  <c r="N25" i="1" s="1"/>
  <c r="L30" i="1"/>
  <c r="L31" i="1"/>
  <c r="N31" i="1" s="1"/>
  <c r="L32" i="1"/>
  <c r="N32" i="1" s="1"/>
  <c r="L33" i="1"/>
  <c r="L36" i="1"/>
  <c r="N36" i="1" s="1"/>
  <c r="L37" i="1"/>
  <c r="N37" i="1" s="1"/>
  <c r="L39" i="1"/>
  <c r="N39" i="1" s="1"/>
  <c r="L40" i="1"/>
  <c r="N40" i="1" s="1"/>
  <c r="L41" i="1"/>
  <c r="N41" i="1" s="1"/>
  <c r="L42" i="1"/>
  <c r="L43" i="1"/>
  <c r="N43" i="1" s="1"/>
  <c r="L48" i="1"/>
  <c r="N48" i="1" s="1"/>
  <c r="L49" i="1"/>
  <c r="L50" i="1"/>
  <c r="L52" i="1"/>
  <c r="N52" i="1" s="1"/>
  <c r="L53" i="1"/>
  <c r="N53" i="1" s="1"/>
  <c r="L54" i="1"/>
  <c r="L55" i="1"/>
  <c r="L56" i="1"/>
  <c r="N56" i="1" s="1"/>
  <c r="L57" i="1"/>
  <c r="N57" i="1" s="1"/>
  <c r="L59" i="1"/>
  <c r="N59" i="1" s="1"/>
  <c r="L62" i="1"/>
  <c r="L66" i="1"/>
  <c r="N66" i="1" s="1"/>
  <c r="L75" i="1"/>
  <c r="N75" i="1" s="1"/>
  <c r="N76" i="1"/>
  <c r="L77" i="1"/>
  <c r="N77" i="1" s="1"/>
  <c r="L80" i="1"/>
  <c r="N80" i="1" s="1"/>
  <c r="L85" i="1"/>
  <c r="L86" i="1"/>
  <c r="L89" i="1"/>
  <c r="L91" i="1"/>
  <c r="N91" i="1" s="1"/>
  <c r="L92" i="1"/>
  <c r="N92" i="1" s="1"/>
  <c r="L93" i="1"/>
  <c r="L95" i="1"/>
  <c r="L96" i="1"/>
  <c r="N96" i="1" s="1"/>
  <c r="L97" i="1"/>
  <c r="L15" i="1"/>
  <c r="N469" i="1" l="1"/>
  <c r="N365" i="1"/>
  <c r="N493" i="1"/>
  <c r="N440" i="1"/>
  <c r="N426" i="1"/>
  <c r="N93" i="1"/>
  <c r="N129" i="1"/>
  <c r="N122" i="1" s="1"/>
  <c r="N20" i="1"/>
  <c r="N15" i="1"/>
  <c r="N18" i="1"/>
  <c r="N62" i="1"/>
  <c r="N89" i="1"/>
  <c r="N55" i="1"/>
  <c r="N33" i="1"/>
  <c r="N97" i="1"/>
  <c r="N54" i="1"/>
  <c r="N42" i="1"/>
  <c r="N125" i="1"/>
  <c r="N101" i="1"/>
  <c r="N85" i="1"/>
  <c r="N49" i="1"/>
  <c r="N103" i="1"/>
  <c r="N50" i="1"/>
  <c r="N95" i="1"/>
  <c r="N86" i="1"/>
  <c r="N30" i="1"/>
  <c r="N203" i="1"/>
  <c r="N13" i="1" l="1"/>
  <c r="H7" i="1" s="1"/>
</calcChain>
</file>

<file path=xl/sharedStrings.xml><?xml version="1.0" encoding="utf-8"?>
<sst xmlns="http://schemas.openxmlformats.org/spreadsheetml/2006/main" count="1500" uniqueCount="545">
  <si>
    <t>СКЗ "Саранский Консервный Завод"</t>
  </si>
  <si>
    <t>СКМИ "Саранский Комбинат Макаронных Изделий"</t>
  </si>
  <si>
    <t>Вермишель группа А  0,9 кг в/с "Солнечная мельница"</t>
  </si>
  <si>
    <t>Гребешки группа А  0,9 кг в/с "Солнечная мельница"</t>
  </si>
  <si>
    <t>"МИТЕК", фермерское молочное хозяйство, г.Гатчина</t>
  </si>
  <si>
    <t>Йогурт натуральный, 500 гр.</t>
  </si>
  <si>
    <t>Творожная масса с изюмом 250 гр.</t>
  </si>
  <si>
    <t>Творог 5,0%, 330 гр.</t>
  </si>
  <si>
    <t>Творог 9,0%, 330 гр.</t>
  </si>
  <si>
    <t xml:space="preserve">Творог пластовой, 250 гр. </t>
  </si>
  <si>
    <t>Сметана 15,0% жирности, 250 гр.</t>
  </si>
  <si>
    <t>Сметана 20,0% жирности, 250 гр.</t>
  </si>
  <si>
    <t>Простокваша (жир. 3,5%), 500 гр.</t>
  </si>
  <si>
    <t>Ряженка (жирность 3,5%), 500 гр.</t>
  </si>
  <si>
    <t>Молоко (жирность 3,5%), 1000 гр.</t>
  </si>
  <si>
    <t>"Емельяновская  БИО Фабрика", г.В.Новгород</t>
  </si>
  <si>
    <t>ФИО Заказчика</t>
  </si>
  <si>
    <t xml:space="preserve">ТМ "ИЧАЛКИ" </t>
  </si>
  <si>
    <t>Вода питьевая "Здравинка" газированная пэт/б 0,6 л</t>
  </si>
  <si>
    <t>Вода питьевая "Здравинка" газированная пэт/б 1,5 л</t>
  </si>
  <si>
    <t>Вода питьевая "Здравинка" негазированная пэт/б 0,33л</t>
  </si>
  <si>
    <t>Вода питьевая "Здравинка" негазированная пэт/б 0,6 л</t>
  </si>
  <si>
    <t>Вода питьевая "Здравинка" негазированная пэт/б 1,5 л</t>
  </si>
  <si>
    <t>Говядина тушеная в/с м/б</t>
  </si>
  <si>
    <t>Говядина тушеная в/с стекло 500гр</t>
  </si>
  <si>
    <t>Говядина тушеная ламистер  250гр</t>
  </si>
  <si>
    <t>Каша гречневая с говядиной ламстер 250гр</t>
  </si>
  <si>
    <t>Каша перловая с говядиной ламстер 250гр</t>
  </si>
  <si>
    <t xml:space="preserve">Баклажаны печеные с овощ.ст/б 0,350 </t>
  </si>
  <si>
    <t>Горох с говядиной м/б №9 350г</t>
  </si>
  <si>
    <t>Горох со свининой м/б №9</t>
  </si>
  <si>
    <t>Горошек зеленый высший сорт м/б №9 360гр.</t>
  </si>
  <si>
    <t>Каша гречневая с говядиной м/б №9 340 г</t>
  </si>
  <si>
    <t>Каша гречневая со свининой м/б №9 340г</t>
  </si>
  <si>
    <t xml:space="preserve">Консервы Мясо цыпленка в собств. соку м/б 338г </t>
  </si>
  <si>
    <t>Молоко сгущенное с сах и Какао Дой-Пак 270 гр</t>
  </si>
  <si>
    <t>Молоко сгущенное с сах. и Кофе Дой-пак 270гр</t>
  </si>
  <si>
    <t>Молоко сгущенное с сахаром и цикорием Дой-пак 270г.</t>
  </si>
  <si>
    <t>Молоко цельное сгущ.с сахаром м/б №4а 380гр</t>
  </si>
  <si>
    <t>Молоко цельное сгущенное с сах.ВАРЕНОЕ м/б №4а (380г)</t>
  </si>
  <si>
    <t>Молоко цельное сгущенное с сахаром Дой-пак 100гр</t>
  </si>
  <si>
    <t>Молоко цельное сгущенное с сахаром Дой-пак 270гр.(0)</t>
  </si>
  <si>
    <t>Мясо цыпленка в собственном соку стекло 0,5л</t>
  </si>
  <si>
    <t>Свинина тушеная м/б 9</t>
  </si>
  <si>
    <t>Фасоль натуральная белая м/б №9</t>
  </si>
  <si>
    <t>Фасоль натуральная красная м/б №9</t>
  </si>
  <si>
    <t>Фасоль печеная с овощами стекло 350гр</t>
  </si>
  <si>
    <t>Рожки гладкие №6 группа А  0,9 кг в/с "Солнечная мельница"</t>
  </si>
  <si>
    <t>Рожки рифленые №10 группа А  0,9 кг в/с "Солнечная мельница"</t>
  </si>
  <si>
    <t>Спагетти 0,9 группа А "Солнечная мельница"</t>
  </si>
  <si>
    <t>высший сорт Группа А "Grandis" Гребешки 450 г</t>
  </si>
  <si>
    <t>высший сорт Группа А "Grandis" Рожки рифленые 450 г</t>
  </si>
  <si>
    <t>высший сорт Группа А "Grandis" Спагетти 450 г</t>
  </si>
  <si>
    <t>высший сорт Группа А "Grandis" Спагеттини 450 г</t>
  </si>
  <si>
    <t xml:space="preserve">ТМ "ПОЧИНКИ" </t>
  </si>
  <si>
    <t xml:space="preserve">ТМ "САРМИЧ" </t>
  </si>
  <si>
    <t>Сыр творожный воздушный Сливочный</t>
  </si>
  <si>
    <t>Наименование</t>
  </si>
  <si>
    <t>Напитки</t>
  </si>
  <si>
    <t>Макаронные изделия</t>
  </si>
  <si>
    <t>ТМ ИНЕЙ</t>
  </si>
  <si>
    <t>ТМ МЯСНАЯ ИСТОРИЯ</t>
  </si>
  <si>
    <t>Сыры, Масло</t>
  </si>
  <si>
    <t>МИЛГРАД г.Брянск</t>
  </si>
  <si>
    <t>на сумму</t>
  </si>
  <si>
    <t>Масло Ичалковское экстра фасованное 80% (фасовка)</t>
  </si>
  <si>
    <t>Масло Ичалковское экстра фасованное 80% (контейнер) (фасовка)</t>
  </si>
  <si>
    <t>Сыр Голландский 45% (фасовка)</t>
  </si>
  <si>
    <t>Сыр Гауда Ичалки 45% (фасовка)</t>
  </si>
  <si>
    <t>Сыр Диетический 27% (фасовка)</t>
  </si>
  <si>
    <t>Сыр Кальвет Ичалки 50% (фасовка)</t>
  </si>
  <si>
    <t>Сыр Моцарелла для пиццы 40% (фасовка)</t>
  </si>
  <si>
    <t>Сыр Мраморный 45% (фасовка)</t>
  </si>
  <si>
    <t>Сыр плавленый колбасный копченый с ветчиной, 30% (фасовка)</t>
  </si>
  <si>
    <t>Сыр плавленый ломтевой "Янтарный", 30%  (фасовка)</t>
  </si>
  <si>
    <t>Сыр плавленый С грибами с массовой долей жира 45% (фасовка)</t>
  </si>
  <si>
    <t>Сыр плавленый Сливочный с массовой долей жира 45% (фасовка)</t>
  </si>
  <si>
    <t>Сыр плавленый Бургерный с массовой долей жира 45% (фасовка)</t>
  </si>
  <si>
    <t>Сыр плавленый Friss шоколадный,  30% (фасовка)</t>
  </si>
  <si>
    <t>Сыр Российский Экстра 45% (фасовка)</t>
  </si>
  <si>
    <t>Сыр Сметанковый 45% (фасовка)</t>
  </si>
  <si>
    <t>Масло сладко-сливочное 82,0%  (фасовка)</t>
  </si>
  <si>
    <t>Сыр Гранд  45% (фасовка)</t>
  </si>
  <si>
    <t>Сыр Сливочный 50%  (фасовка)</t>
  </si>
  <si>
    <t>Сыр Тильзитер  45% (фасовка)</t>
  </si>
  <si>
    <t>Сыр Чеддер 45% (фасовка)</t>
  </si>
  <si>
    <t>Сыр Эдам Ичалки 45% (весовой) цена за кг</t>
  </si>
  <si>
    <t>Сыр Мраморный 45%  (весовой) цена за кг</t>
  </si>
  <si>
    <t>Сыр Моцарелла для пиццы 40% (весовой) цена за кг</t>
  </si>
  <si>
    <t>Сыр Императорский Ичалки 45% (весовой) цена за кг</t>
  </si>
  <si>
    <t>Сыр Диетический 27% (весовой) цена за кг</t>
  </si>
  <si>
    <t>Сыр Сливочный 50% (весовой) цена за кг</t>
  </si>
  <si>
    <t>Сыр Тильзитер 45% (весовой) цена за кг</t>
  </si>
  <si>
    <t>Сыр топленое молочко, 50% (весовой) цена за кг</t>
  </si>
  <si>
    <t>Горошек печеный с овощами стекло 360гр</t>
  </si>
  <si>
    <t>Ассортимент для заказа (открыть слева кнопкой +)</t>
  </si>
  <si>
    <t>Консервированная продукция</t>
  </si>
  <si>
    <t>Сыр топленое молочко, 50% (фасовка)</t>
  </si>
  <si>
    <t>Молоко сгущенное с сах и Какао м/б №4а 380гр</t>
  </si>
  <si>
    <t>Сливки сгущ. с сах. Дой-пак 100гр</t>
  </si>
  <si>
    <t>Сыр творожный Милград с итальянскими травами</t>
  </si>
  <si>
    <t xml:space="preserve">Сыр творожный Милград классический </t>
  </si>
  <si>
    <t>Цена за кг /шт  со скидкой</t>
  </si>
  <si>
    <t>Овощи с индейкой м/б 200 гр</t>
  </si>
  <si>
    <t>Колбаса вареная из мяса индейки, белк, срез в/у, 0,3 кг</t>
  </si>
  <si>
    <t>Бергамо/ Романьоло с/к, нарезка з/а, 0,1 кг (2 шт по 0,05 кг), микс</t>
  </si>
  <si>
    <t>Венето/ Тоскана с/к, нарезка з/а, 0,1 кг (2 шт по 0,05 кг), микс</t>
  </si>
  <si>
    <t>Грудинка Аппетитная к/в, в/у, (вес ~0,65 кг)</t>
  </si>
  <si>
    <t>Колбаса Мясная история Санкт-Петербург, п/а, сетка, (вес ~1,3 кг)</t>
  </si>
  <si>
    <t>Колбаса Чардаш п/к, белк, срез в/у, 0,3 кг</t>
  </si>
  <si>
    <t>Колбаски Охотничьи ГОСТ п/к, н/о, в/у (вес ~0,5 кг)</t>
  </si>
  <si>
    <t>Литовская с/к, белк, порц. кусок, в/у, (вес~1 кг)</t>
  </si>
  <si>
    <t>Палермо/Бордо со вкусом красного вина с/к, нарезка з/а, 0,1 кг (2 шт по 0,05 кг)</t>
  </si>
  <si>
    <t>Пармская салями с/к, в форме, в/у, (вес ~0,7 кг)</t>
  </si>
  <si>
    <t>Сервелат Литовский в/к, н/о баранья синюга, в/у, (вес ~1,5 кг)</t>
  </si>
  <si>
    <t>Шейка с/к, в/у, (вес ~1,2 кг)</t>
  </si>
  <si>
    <t>Элитная, порц. кусок, фиброуз, в/у, (вес ~0,65 кг)</t>
  </si>
  <si>
    <t>Шпроты в масле из балт. кильки 270 г  стекло</t>
  </si>
  <si>
    <t>Тунец макрелевый натуральный 230г</t>
  </si>
  <si>
    <t>Сардины балтийск. из салаки тушки обж.в овощном маринаде по-голландски 175 г</t>
  </si>
  <si>
    <t>Паштет шпротный из кильки и салаки горячего копчения 170 г</t>
  </si>
  <si>
    <t>Килька балт.н/р обж.в т/с по-венгерски 240 г</t>
  </si>
  <si>
    <t>Рыбные консервы "За Родину" (Калининград)</t>
  </si>
  <si>
    <t>Килька балт.н/р обж.в т/с 270 г стекло</t>
  </si>
  <si>
    <t>в наличии</t>
  </si>
  <si>
    <t>Сыр Камамбер Белый сыр из Жуковки 125 гр. 50% мдж</t>
  </si>
  <si>
    <t>ТМ ЖУКОВСКОЕ МОЛОКО  / WhiteCheese from Zhukovka</t>
  </si>
  <si>
    <t xml:space="preserve">Сыр мягкий Рикотта </t>
  </si>
  <si>
    <t>Сайра тихоокеанская ндм 185г ключ</t>
  </si>
  <si>
    <t>Сельдь атл. ндм 185 г ключ</t>
  </si>
  <si>
    <t>Масло Крестьянское (фасовка)</t>
  </si>
  <si>
    <t>Крылья куриные гриль м/б 38</t>
  </si>
  <si>
    <t>Сардина атл. в т/с 185 г ключ</t>
  </si>
  <si>
    <t>Сыр Король молока (весовой) цена за кг.</t>
  </si>
  <si>
    <t>Сыр Костромской 45% (весовой) цена за кг.</t>
  </si>
  <si>
    <t>Сыр Столичный 45%  (весовой)</t>
  </si>
  <si>
    <t>Сыр Грана Ичалки 45 % фасованный 250 г</t>
  </si>
  <si>
    <t>Сыр плавленый С ветчиной с массовой долей жира 45%</t>
  </si>
  <si>
    <t>БОБРОВСКИЙ СЫРОДЕЛЬНЫЙ ЗАВОД</t>
  </si>
  <si>
    <t>Сыр Grassan с голубой благородной плесенью 50%</t>
  </si>
  <si>
    <t>Скумбрия атл. НДМ 185 г</t>
  </si>
  <si>
    <t xml:space="preserve">Килька балт.н/р обж.в т/с по-гавайски 240 г </t>
  </si>
  <si>
    <t>Сыр Кальвет Ичалки 50% (весовой)</t>
  </si>
  <si>
    <t>Сыр Гауда Голд Ичалки 45% (выдержанный весовой)  (ЦЕНА ЗА КГ)</t>
  </si>
  <si>
    <t>Тунец полосатый филе натуральный ( стекло)</t>
  </si>
  <si>
    <t>Каша перловая со свининой м/б № 9 340гр</t>
  </si>
  <si>
    <t>Каша гречневая с индейкой м/б №9 340гр</t>
  </si>
  <si>
    <t>мало</t>
  </si>
  <si>
    <t>Крупы, Мука, Подсолнечное масло</t>
  </si>
  <si>
    <t>Масло подсолнечное, нерафинированное (1л)</t>
  </si>
  <si>
    <t>Горох колотый, 1кг</t>
  </si>
  <si>
    <t>Пшено шлифованное, 1кг</t>
  </si>
  <si>
    <t>Крупа Перловая, 1кг</t>
  </si>
  <si>
    <t>АГРОФИРМА НОРОВ (Республика Мордовия)</t>
  </si>
  <si>
    <t>Крупа Ячневая, 1кг</t>
  </si>
  <si>
    <t>Крупа Полбяная цельнозерновая, 1кг</t>
  </si>
  <si>
    <t>Крупа Полбяная, 1кг</t>
  </si>
  <si>
    <t>Колбаса "Альпийская с брусникой" с/к, цена за кг</t>
  </si>
  <si>
    <t>Колбаса "С ароматом Хамона" с/к, цена за кг</t>
  </si>
  <si>
    <t>Мука Ржаная, 1кг</t>
  </si>
  <si>
    <t>Мука Пшеничная высший сорт, 2кг</t>
  </si>
  <si>
    <t>Колбаса ливерная "Особая", цена за кг</t>
  </si>
  <si>
    <t>Колбаса п/к "Краковская", цена за кг</t>
  </si>
  <si>
    <t>Колбасная продукция ИНЕЙ, МЯСНАЯ ИСТОРИЯ (Санкт-Петербург)</t>
  </si>
  <si>
    <t>Колбаса "Премиум" с/к, цена за кг</t>
  </si>
  <si>
    <t>Колбаса с/к "Парма", цена за кг</t>
  </si>
  <si>
    <t>кг</t>
  </si>
  <si>
    <t>Колбаски из индейки для гриля "Ароматные", цена за кг</t>
  </si>
  <si>
    <t>Колбаски из индейки для гриля "Чили", цена за кг</t>
  </si>
  <si>
    <t>Колбаски из индейки "Для Гриля", цена за кг</t>
  </si>
  <si>
    <t>шт</t>
  </si>
  <si>
    <t>Колбаса вареная "Докторская"</t>
  </si>
  <si>
    <t>Колбаса вареная "Русская"</t>
  </si>
  <si>
    <t>Колбаса вареная "Чайная"</t>
  </si>
  <si>
    <t>Колбаса вареная "Норовская со шпиком", цена за кг</t>
  </si>
  <si>
    <t>Грудка индейки в/к, цена за кг</t>
  </si>
  <si>
    <t>Колбаса ливерная "Яичная", цена за кг</t>
  </si>
  <si>
    <r>
      <rPr>
        <sz val="14"/>
        <color theme="1"/>
        <rFont val="Times New Roman"/>
        <family val="1"/>
      </rPr>
      <t>заказ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8"/>
        <color theme="1"/>
        <rFont val="Times New Roman"/>
        <family val="1"/>
      </rPr>
      <t>(шт)</t>
    </r>
  </si>
  <si>
    <t>Сыр Легкий 18%, весовой (цена за кг)</t>
  </si>
  <si>
    <t>Сардины балтийск. из салаки тушки обж.в овощном маринаде по-итальянски 175 г</t>
  </si>
  <si>
    <t xml:space="preserve">Килька балт.н/р обж.в т/с по-мексикански 240 г </t>
  </si>
  <si>
    <t>Тунец полосатый филе в масле ( стекло)</t>
  </si>
  <si>
    <t>Сардельки "Сливочные по Норовски", цена за кг</t>
  </si>
  <si>
    <t>Шпикачки"По-Норовски", цена за кг</t>
  </si>
  <si>
    <t>Голень индейки «Аппетитная» в/к, цена за кг</t>
  </si>
  <si>
    <t>Буженина «Боярская» в/к, цена за кг</t>
  </si>
  <si>
    <t>Фасовка / Вес (кг)</t>
  </si>
  <si>
    <t>Грудинка «Сибирская» в/к, цена за кг</t>
  </si>
  <si>
    <r>
      <t xml:space="preserve">Мясо из индейки сыровяленное "Фирменное", цена за кг </t>
    </r>
    <r>
      <rPr>
        <b/>
        <sz val="10"/>
        <rFont val="Times New Roman"/>
        <family val="1"/>
      </rPr>
      <t>(вес нефиксированный)</t>
    </r>
  </si>
  <si>
    <t>Сыр «Чеддер» 45% 1/2 весовой (ЦЕНА ЗА КГ)</t>
  </si>
  <si>
    <t>Колбаса "Балыковая" п/к, цена за кг</t>
  </si>
  <si>
    <t>Колбаса с/к "Зимняя Вишня", цена за кг</t>
  </si>
  <si>
    <t>Рулет "Деликатесный" в/к из мяса птицы, цена за кг</t>
  </si>
  <si>
    <t>Мясо свиных голов пресованное "Сельское", цена за кг</t>
  </si>
  <si>
    <t>Печень слоеная пресованная</t>
  </si>
  <si>
    <t>Мясо индейки в собственном соку, ж/б</t>
  </si>
  <si>
    <t>Набор сыров в фирменной упаковке «Гармония вкуса»</t>
  </si>
  <si>
    <t>Набор сыров в фирменной упаковке «Для ценителей»</t>
  </si>
  <si>
    <t>Набор сыров в фирменной упаковке «Наша коллекция»</t>
  </si>
  <si>
    <t xml:space="preserve">Набор сыров в фирменной упаковке «Премиум» </t>
  </si>
  <si>
    <t xml:space="preserve">Набор сыров в фирменной упаковке «Золотая коллекция» </t>
  </si>
  <si>
    <t xml:space="preserve">Сыр в фирменной упаковке «Ларьяно» с травами </t>
  </si>
  <si>
    <t>Наименование предприятия</t>
  </si>
  <si>
    <t>Моб. Телефон</t>
  </si>
  <si>
    <t>Дата заявки</t>
  </si>
  <si>
    <t>Адрес Доставки</t>
  </si>
  <si>
    <t>Дата Доставки</t>
  </si>
  <si>
    <t>Заявку принял (ФИО оператора):</t>
  </si>
  <si>
    <t>Ваш заказ на сумму:</t>
  </si>
  <si>
    <t>Бековская сливочная помадка 360 гр.</t>
  </si>
  <si>
    <t>Бековский зефир 250 грамм, шт</t>
  </si>
  <si>
    <t>Бековский зефир глазированный 175 гр.</t>
  </si>
  <si>
    <t>Бековский ирис 150 гр.</t>
  </si>
  <si>
    <t>Бековский ирис с арахисом 150 гр.</t>
  </si>
  <si>
    <t>Бековский ирис с какао 150 гр.</t>
  </si>
  <si>
    <t>Бековский клубничный мармелад 260 гр.</t>
  </si>
  <si>
    <t>Бековский клюквенный мармелад 260 гр.</t>
  </si>
  <si>
    <t>Бековский крыжовниковый мармелад 260 гр.</t>
  </si>
  <si>
    <t>Бековский малиновый бутербродный мармелад 270 гр.</t>
  </si>
  <si>
    <t>Бековский малиновый зефир 250 гр.</t>
  </si>
  <si>
    <t>Бековский малиновый мармелад 260 гр.</t>
  </si>
  <si>
    <t>Бековский фруктовый мармелад ассорти 250 гр.</t>
  </si>
  <si>
    <t>Бековский черносмородиновый бутерброд. мармелад 270 гр.</t>
  </si>
  <si>
    <t>Бековский черносмородиновый зефир 250 гр.</t>
  </si>
  <si>
    <t>Бековский черносмородиновый мармелад 260 гр.</t>
  </si>
  <si>
    <t>Бековский щербет с арахисом мини-флоупак 250 гр.</t>
  </si>
  <si>
    <t>Бековский яблочный бутербродный мармелад 270 гр.</t>
  </si>
  <si>
    <t>0.170</t>
  </si>
  <si>
    <t xml:space="preserve">Сыр Трюфель с Пажитником 45% весовой (ЦЕНА ЗА КГ) </t>
  </si>
  <si>
    <t>высший сорт Группа А "Grandis" Лапша Длинная 450 г</t>
  </si>
  <si>
    <t>Вермишель "Солнечная мельница"</t>
  </si>
  <si>
    <t>Перья "Солнечная мельница"</t>
  </si>
  <si>
    <t>Рожки Витые "Солнечная мельница"</t>
  </si>
  <si>
    <t>Молоко цельное сгущенное с сахаром в ПЭТ бутыл. (0,5кг)</t>
  </si>
  <si>
    <t xml:space="preserve">Салат из тунца полосатого филе с киноа и травами 160 г ключ </t>
  </si>
  <si>
    <t xml:space="preserve">Горбуша натуральная кусок 0,185г </t>
  </si>
  <si>
    <t xml:space="preserve">Салат из тунца полосатого "Парижский дижон" 160 г ключ </t>
  </si>
  <si>
    <t>Мука 1 сорт</t>
  </si>
  <si>
    <t xml:space="preserve">Масло Шоколадное (фасовка, контейнер) </t>
  </si>
  <si>
    <t xml:space="preserve">Сыр Радамер 45% (весовой) цена за кг </t>
  </si>
  <si>
    <t>Сыр С лисичками 45% (весовой) цена за кг</t>
  </si>
  <si>
    <t xml:space="preserve"> </t>
  </si>
  <si>
    <t>Морс из брусники</t>
  </si>
  <si>
    <t>Морс из вишни</t>
  </si>
  <si>
    <t>Морс из клубники</t>
  </si>
  <si>
    <t>Морс из клюквы</t>
  </si>
  <si>
    <t>Морс из малины</t>
  </si>
  <si>
    <t>Морс из облепихи</t>
  </si>
  <si>
    <t xml:space="preserve">Салат из тунца полосатого филе с киноа и томатами 160 г ключ </t>
  </si>
  <si>
    <t>заказ за 2дня</t>
  </si>
  <si>
    <t xml:space="preserve">Бековские молочные конфеты 350 гр. </t>
  </si>
  <si>
    <t xml:space="preserve">Бековский клубничный бутербродный мармелад 270 гр </t>
  </si>
  <si>
    <t xml:space="preserve">Бековский лукум 250 гр. </t>
  </si>
  <si>
    <t>Бековский лукум с клюквой 250 гр.</t>
  </si>
  <si>
    <t>Бековский лукум с курагой 250 гр.</t>
  </si>
  <si>
    <t xml:space="preserve">Сладости </t>
  </si>
  <si>
    <t>Сыр Швейцарский 50% (фасовка)</t>
  </si>
  <si>
    <t xml:space="preserve">Сыр плавленый колбасный копченый, 30% (фасовка) </t>
  </si>
  <si>
    <t xml:space="preserve">Сыр Пошехонский 45% (весовой) </t>
  </si>
  <si>
    <t xml:space="preserve">Сыр Пармезан  40% (фасовка) </t>
  </si>
  <si>
    <t xml:space="preserve">Сыр Манчего Ичалки 50% (фасовка) </t>
  </si>
  <si>
    <t>Сыр Маасдам 45% (весовой) цена за кг</t>
  </si>
  <si>
    <t xml:space="preserve">Сыр Швейцарский 50% (весовой), цена за кг </t>
  </si>
  <si>
    <t xml:space="preserve">Сыр Фермерский 45% (весовой), цена за кг  </t>
  </si>
  <si>
    <t xml:space="preserve">Сыр Гройцер 50% (весовой) цена за кг. </t>
  </si>
  <si>
    <t xml:space="preserve">Сыр выдержанный с лисичками 45%  (фасовка)  </t>
  </si>
  <si>
    <t xml:space="preserve">Сыр Пармезан 45% Премиум (фасовка) </t>
  </si>
  <si>
    <t xml:space="preserve">Сыр Ларец с грецкими орехами 50%  (ЦЕНА ЗА КГ) </t>
  </si>
  <si>
    <t xml:space="preserve">Овощи с мясом кролика </t>
  </si>
  <si>
    <t>Овощи с говядиной</t>
  </si>
  <si>
    <t xml:space="preserve">Шпроты в масле "Вкусные Консервы" Экстра 270 г  стекло </t>
  </si>
  <si>
    <t xml:space="preserve">Подарочные наборы </t>
  </si>
  <si>
    <t>высший сорт Группа А "Grandis" Рожки гладкие 450 г</t>
  </si>
  <si>
    <t>ожидается</t>
  </si>
  <si>
    <t xml:space="preserve">Колбасная продукция НОРОВ (Республика Мордовия) </t>
  </si>
  <si>
    <t xml:space="preserve">БЕКОВСКИЕ СЛАДОСТИ (г. Пенза) </t>
  </si>
  <si>
    <t>Сыр Пармезан 40% (весовой), цена за кг</t>
  </si>
  <si>
    <t>Сыр Grassan с голубой благородной плесенью 50% (весовой), цена за кг</t>
  </si>
  <si>
    <t>Сыр Ларец с грецкими орехами 50%  (ЦЕНА ЗА КГ) (Шар)</t>
  </si>
  <si>
    <t>Масло Шоколадное (фасовка)</t>
  </si>
  <si>
    <t xml:space="preserve">Сыр Ларец колбасный копченый "Сливочный с орехами" 45%  </t>
  </si>
  <si>
    <t>Скумбрия атл. в т/с  НДМ 185 г</t>
  </si>
  <si>
    <t>Мясо Кур в стекле АВАНГАРД</t>
  </si>
  <si>
    <t xml:space="preserve">Сыр Манчего Ичалки 50% </t>
  </si>
  <si>
    <t xml:space="preserve">Килька балт.н/р обж.в т/с 270 г ж/б (Рыбная Деревня) </t>
  </si>
  <si>
    <t>Количество пакетов к заказу</t>
  </si>
  <si>
    <t>Сыр Грана Ичалки 45 % (весовой)</t>
  </si>
  <si>
    <t xml:space="preserve">Сыр Mont Blu с голубой благородной плесенью 50% (весовой), цена за кг </t>
  </si>
  <si>
    <t xml:space="preserve">Замороженная продукция НОРОВ </t>
  </si>
  <si>
    <t xml:space="preserve">Стейк по-Норовски (из голени индейки), зам  </t>
  </si>
  <si>
    <t xml:space="preserve">Фарш "Натуральный" (из мяса индейки), зам </t>
  </si>
  <si>
    <t xml:space="preserve">Фарш "Норовский"(свинина-говядина), охл/зам </t>
  </si>
  <si>
    <t>Пельмени из индейки "Премиум"</t>
  </si>
  <si>
    <t>Пельмени "Норовские" (свинина-говядина)</t>
  </si>
  <si>
    <t>Пломбир мдж 15%, контейнер</t>
  </si>
  <si>
    <t>Пломбир с малиновым топингом мдж 15%, контейнер</t>
  </si>
  <si>
    <t>Пломбир с топингом ананас-дыня мдж 15%, контейнер</t>
  </si>
  <si>
    <t>Пломбир с шоколадным топингом мдж 15%, контейнер</t>
  </si>
  <si>
    <t>Пломбир в вафельном стаканчике, мдж 15%</t>
  </si>
  <si>
    <t>Пломбир шоколадный в вафельном стаканчике, мдж 15%</t>
  </si>
  <si>
    <t>Крем-Брюле в вафельном стаканчике, мдж 15%</t>
  </si>
  <si>
    <t>Пломбир "Клубника со сливками" в вафельном стаканчике, мдж 15%</t>
  </si>
  <si>
    <t>Пломбир Фисташковый в вафельном стаканчике, мдж 15%</t>
  </si>
  <si>
    <t>Эскимо в шоколадной глазури, мдж 15%</t>
  </si>
  <si>
    <t>Свинина тушеная (МПК Потанино)</t>
  </si>
  <si>
    <t>Сосиски "Молочные"</t>
  </si>
  <si>
    <t>Пломбир шоколадный мдж 15%, контейнер</t>
  </si>
  <si>
    <t>Пломбир с вареной сгущенкой в вафельном стаканчике 15% мдж</t>
  </si>
  <si>
    <t>Эскимо шоколадное в шоколадной глазури, мдж 15%</t>
  </si>
  <si>
    <t>НОРОВСКОЕ МОЛОКО</t>
  </si>
  <si>
    <t>Брынза в масле с укропом и специями</t>
  </si>
  <si>
    <t>Сыр мягкий "Норовский"</t>
  </si>
  <si>
    <t>Масло Сливочное "Традиционное", 82,5%</t>
  </si>
  <si>
    <t xml:space="preserve">Мороженное Норов </t>
  </si>
  <si>
    <t>Авангард (г. Саранск)</t>
  </si>
  <si>
    <t>Яйцо СВ</t>
  </si>
  <si>
    <t>ДЕС</t>
  </si>
  <si>
    <t>Сардельки "Ветчинные",из мяса индейки, цена за кг</t>
  </si>
  <si>
    <t>Сосиски "Нежные", из мяса индейки, цена за кг</t>
  </si>
  <si>
    <t>Колбаса в/к из индейки "Ветчинная", цена за кг</t>
  </si>
  <si>
    <t>Масло сладко-сливочное 82,0%   контейнер (фасовка)</t>
  </si>
  <si>
    <t>Молочная продукция, Яйцо, Майонез</t>
  </si>
  <si>
    <t>МАЙОНЕЗ "МИКСМА" (г.Раменское)</t>
  </si>
  <si>
    <t>Майонез "Любительский", 50%, дой-пак</t>
  </si>
  <si>
    <t>Майонез "Любительский", 50%, стекло</t>
  </si>
  <si>
    <t>Майонез "Любительский", 50%, ПЭТ</t>
  </si>
  <si>
    <t>Соус майонезный "Вегетарианский", ПЭТ</t>
  </si>
  <si>
    <t xml:space="preserve">Колбасная продукция ОКРАИНА (г. МУРМАНСК) </t>
  </si>
  <si>
    <t>Кол. с/к п/сух Салями Богатырская Окраина (порц)</t>
  </si>
  <si>
    <t>Кол. с/к п/сух Зернистая</t>
  </si>
  <si>
    <t>Сардельки Молочные 650г (газ)</t>
  </si>
  <si>
    <t>Сардельки с говядиной 650г (газ)</t>
  </si>
  <si>
    <t>Сосиски ОКРАИНА-КРОХА шт 380 г</t>
  </si>
  <si>
    <t>Сосиски с говядиной 1.3кг</t>
  </si>
  <si>
    <t>Сосиски Из Куриных грудок 1.3кг</t>
  </si>
  <si>
    <t>Сосиски Молочные шт  350г (газ)</t>
  </si>
  <si>
    <t>Кол. в/к Кремлевская Окраина шт 400г</t>
  </si>
  <si>
    <t>Кол. в/к Сервелат Ореховый</t>
  </si>
  <si>
    <t xml:space="preserve">Кол. в/к Сервелат Карельский  шт 400г </t>
  </si>
  <si>
    <t xml:space="preserve">Кол. в/к Сервелат Европейский </t>
  </si>
  <si>
    <t>Ветчина из окорока(н/о порц.)</t>
  </si>
  <si>
    <t xml:space="preserve">Кол. Идеальный бутерброд </t>
  </si>
  <si>
    <t>Колбаса Любительская ГОСТ (порц.в/у)</t>
  </si>
  <si>
    <t>Кол. Молочная 650 г, вес</t>
  </si>
  <si>
    <t>Кол. Докторская шт 400г</t>
  </si>
  <si>
    <t xml:space="preserve">Сыр "Онегин" Топленое молко 45% (весовой), цена за кг </t>
  </si>
  <si>
    <t>Сыр "Амстердам" 45% вес</t>
  </si>
  <si>
    <t>Сыр Голландский 45% (вес)</t>
  </si>
  <si>
    <t>Сыр Гауда Ичалки 45%</t>
  </si>
  <si>
    <r>
      <t xml:space="preserve">Сыр Пармезан 40% </t>
    </r>
    <r>
      <rPr>
        <b/>
        <sz val="10"/>
        <rFont val="Times New Roman"/>
        <family val="1"/>
      </rPr>
      <t>колотый (весовой)</t>
    </r>
    <r>
      <rPr>
        <sz val="10"/>
        <rFont val="Times New Roman"/>
        <family val="1"/>
      </rPr>
      <t>, цена за кг</t>
    </r>
  </si>
  <si>
    <t>Сыр Маасдам 45% нефикс вес (фасовка) цена за кг.</t>
  </si>
  <si>
    <t>Сыр тертый "Гауда" 45%</t>
  </si>
  <si>
    <t>Сыр Тертый "Пармезан" 40%</t>
  </si>
  <si>
    <t>Сыр Гранд  45% весовой</t>
  </si>
  <si>
    <t>Сыр Пармезан Премиум 45%</t>
  </si>
  <si>
    <t>Сыр Маасдам Премиум 45% 1/2 весовой</t>
  </si>
  <si>
    <t>Полуфабрикаты / Заморозка ОКРАИНА (г. Мурманск)</t>
  </si>
  <si>
    <t>Пельмени Домашние 800г</t>
  </si>
  <si>
    <t>Пельмени из куриных грудок 800г</t>
  </si>
  <si>
    <t>Пельмени Классические 800г</t>
  </si>
  <si>
    <t>Пельмени с говядиной 800г</t>
  </si>
  <si>
    <t>Пельмени Домашние мини 800г</t>
  </si>
  <si>
    <t>Манты Южные 900г</t>
  </si>
  <si>
    <t>Хинкали Сочинские 900г</t>
  </si>
  <si>
    <t>Вареники с картофелем и беконом 500г</t>
  </si>
  <si>
    <t>Вареники с картофелем и грибами 500г</t>
  </si>
  <si>
    <t>Вареники с картофелем и жареным луком 500г</t>
  </si>
  <si>
    <t>Вареники с творогом 500г</t>
  </si>
  <si>
    <t>Вареники с творогом и тыквой шт 500г</t>
  </si>
  <si>
    <t>Вареники с вишней 500г</t>
  </si>
  <si>
    <t>Блинчики Домашние (без начинки) шт 380г</t>
  </si>
  <si>
    <t xml:space="preserve">Блинчики с курицей 450г </t>
  </si>
  <si>
    <t>Блинчики с курицей, грибами и соусом Бешамель 450г</t>
  </si>
  <si>
    <t>Блинчики с ветчиной и сыром 450г</t>
  </si>
  <si>
    <t>Блинчики с картофелем и грибами шт 450г</t>
  </si>
  <si>
    <t>Блинчики с капустой и мясом шт 450г</t>
  </si>
  <si>
    <t xml:space="preserve">Блинчики с мясом 450г </t>
  </si>
  <si>
    <t>Блинчики с говядиной 450г</t>
  </si>
  <si>
    <t>Блинчики с треской и палтусом шт 450г</t>
  </si>
  <si>
    <t xml:space="preserve">Блинчики с творогом 450г </t>
  </si>
  <si>
    <t>Блинчики с малиной 450г</t>
  </si>
  <si>
    <t xml:space="preserve">Блинчики с вишней 450г </t>
  </si>
  <si>
    <t xml:space="preserve">Блинчики с яблоком и корицей 450г </t>
  </si>
  <si>
    <t>Блинчики с маскарпоне и грушей 450г</t>
  </si>
  <si>
    <t>Сырники Домашние 360г</t>
  </si>
  <si>
    <t>Пирог осетинский с картофелем и сыром 500г</t>
  </si>
  <si>
    <t>Пирог осетинский с мясом 500г</t>
  </si>
  <si>
    <t>Ленивые голубцы 450г шт</t>
  </si>
  <si>
    <t>Котлеты говяжьи 300г</t>
  </si>
  <si>
    <t>Котлеты Пожарские 450г</t>
  </si>
  <si>
    <t>Котлеты по-Киевски шт 480г</t>
  </si>
  <si>
    <t>Люля-кебаб шт 480г зам</t>
  </si>
  <si>
    <t>Тефтели Домашние 450г</t>
  </si>
  <si>
    <t>Фрикадельки Куриные 450г зам</t>
  </si>
  <si>
    <t>Хрустящие Куриные стиксы шт 270г</t>
  </si>
  <si>
    <t>Кордон блю с ветчиной и сыром шт 600г</t>
  </si>
  <si>
    <t>Чебуреки 300г</t>
  </si>
  <si>
    <t>Чебуреки с говядиной шт 300г</t>
  </si>
  <si>
    <t>Фалафель 270г шт зам</t>
  </si>
  <si>
    <t>Котлеты Картофельные шт 240г</t>
  </si>
  <si>
    <t xml:space="preserve">Масло сливочное "Крестьянское" 72,5% </t>
  </si>
  <si>
    <t>заказ за неделю</t>
  </si>
  <si>
    <t>Сосиски "Сливочные", вес</t>
  </si>
  <si>
    <t>Пломбир с топингом брусника-клюква мдж 15%, контейнер</t>
  </si>
  <si>
    <t>Сыр Бри т.м. WhiteCheese from Zhukovka</t>
  </si>
  <si>
    <t>Пельмени с олениной 500г</t>
  </si>
  <si>
    <t>Колбаса Мясная Иней Энергомикс, белк, срез в/у, 0,3 кг</t>
  </si>
  <si>
    <t>Сосиски Мясные Иней Энергомикс, з/а, 0,33 кг</t>
  </si>
  <si>
    <t>ДЕТСКИЕ КОЛБАСЫ И СОСИСКИ КОЛБАРИКИ</t>
  </si>
  <si>
    <t>Колбаски Ветчинники п/к, белк, з/а, 0,2 кг</t>
  </si>
  <si>
    <t>Сосиски Колбарики, в/у, 0,17 кг</t>
  </si>
  <si>
    <t>Докторская ГОСТ, белк, срез в/у, 0,3 кг</t>
  </si>
  <si>
    <t>НАРЕЗКА</t>
  </si>
  <si>
    <t>Балык с/к, нарезка скин в/у, 0,1 кг</t>
  </si>
  <si>
    <t>Салями Финская в/к, нарезка скин в/у, 0,15 кг</t>
  </si>
  <si>
    <t>Сервелат Иней в/к, нарезка скин в/у, 0,15 кг</t>
  </si>
  <si>
    <t>Филе индейки к/в, форма сердце, нарезка скин в/у, 0,12 кг</t>
  </si>
  <si>
    <t>Чоризо с/к, нарезка скин в/у, 0,08 кг</t>
  </si>
  <si>
    <t>Шинка к/в, нарезка скин в/у, 0,1 кг</t>
  </si>
  <si>
    <t>Шинка Пряная к/в, нарезка скин в/у, 0,15 кг</t>
  </si>
  <si>
    <t>Бекон с/к нарезка, в/у, 0,2 кг</t>
  </si>
  <si>
    <t>Брауншвейгская ГОСТ с/к, нарезка скин в/у, 0,1 кг</t>
  </si>
  <si>
    <t>Буженина запеченная, квадрат, нарезка скин в/у, 0,12 кг</t>
  </si>
  <si>
    <t>Ветчина Вкусный бутерброд, нарезка скин в/у, 0,15 кг</t>
  </si>
  <si>
    <t>Ветчина из цельного окорока, нарезка квадрат, в/у, 0,2 кг</t>
  </si>
  <si>
    <t>Говядина Отборная к/в, нарезка скин в/у, 0,1 кг</t>
  </si>
  <si>
    <t>Говяжья с/к, прессованная, нарезка скин в/у, 0,08 кг</t>
  </si>
  <si>
    <t>Говяжья/ Карпаччо из индейки с/к, нарезка з/а, 0,1 кг (2 шт по 0,05 кг), микс</t>
  </si>
  <si>
    <t>Грудинка к/в, нарезка в/у, 0,3 кг</t>
  </si>
  <si>
    <t>Домашняя натуральная п/к, нарезка скин в/у, 0,13 кг</t>
  </si>
  <si>
    <t>Карбонад  Вкусный бутерброд к/в, нарезка скин в/у, 0,15 кг</t>
  </si>
  <si>
    <t>Карбонад к/в, нарезка скин в/у, 0,1 кг</t>
  </si>
  <si>
    <t>Карбонад/ Шейка к/в, нарезка з/а, 0,1 кг (2 шт по 50 г), микс</t>
  </si>
  <si>
    <t>Карпаччо из индейки с/к, нарезка скин в/у, 0,08 кг</t>
  </si>
  <si>
    <t>Колбаса Севилья сыровяленая, нарезка скин в/у, 0,09 кг</t>
  </si>
  <si>
    <t>Литовская с/к, нарезка скин в/у, 0,1 кг</t>
  </si>
  <si>
    <t>Окорок Отборный к/в, нарезка скин в/у, 0,1 кг</t>
  </si>
  <si>
    <t>Палермо с/к, нарезка з/а, 0,07 кг</t>
  </si>
  <si>
    <t>Пармская салями с/к, нарезка скин в/у, 0,08 кг</t>
  </si>
  <si>
    <t>Сальчичон с/к, нарезка скин в/у, 0,08 кг</t>
  </si>
  <si>
    <t>Сальчичон/ Тоскана с/к, нарезка з/а, 0,1 кг (2 шт по 0,05 кг), микс</t>
  </si>
  <si>
    <t>Салями Зернистая с/к, нарезка скин в/у, 0,1 кг</t>
  </si>
  <si>
    <t>Салями Финская в/к, белк, срез в/у, 0,3 кг</t>
  </si>
  <si>
    <t>Сервелат ГОСТ в/к, белк, срез в/у, 0,3 кг</t>
  </si>
  <si>
    <t>Сервелат Зернистый в/к, кат. А, белк, в/у, (вес ~0,8 кг)</t>
  </si>
  <si>
    <t>Сервелат Коньячный в/к, белк, в/у, (вес ~ 0,88 кг)</t>
  </si>
  <si>
    <t>КОЛБАСЫ</t>
  </si>
  <si>
    <t>Краковская ГОСТ п/к, н/о, кольцо, з/а, 0,3 кг</t>
  </si>
  <si>
    <t>Чесночная п/к, белк, срез в/у, 0,35 кг</t>
  </si>
  <si>
    <t>Колбаски Чешские п/к, кат. А, белк, в/у, 0,7 кг</t>
  </si>
  <si>
    <t>Колбаски Ветчинные с горчицей п/к, н/о, з/а, 0,4 кг</t>
  </si>
  <si>
    <t>Ассорти, набор колбас с/к в нарезке, в/у, (вес ~0,45 кг)</t>
  </si>
  <si>
    <t>Брауншвейгская ГОСТ с/к, белк, срез в/у, 0,2 кг</t>
  </si>
  <si>
    <t>Домашняя из свинины с/к, н/о, кольцо, з/а, 0,3 кг</t>
  </si>
  <si>
    <t>СОСИСКИ, САРДЕЛЬКИ</t>
  </si>
  <si>
    <t>Сосиски Венские в мод. среде 0,350 кг</t>
  </si>
  <si>
    <t>Сосиски из говядины, з/а, 0,33 кг</t>
  </si>
  <si>
    <t>Сосиски из индейки, з/а, 0,33 кг</t>
  </si>
  <si>
    <t>Сосиски Молочные ГОСТ, з/а, (вес ~1,2 кг)</t>
  </si>
  <si>
    <t>Сосиски Молочные ГОСТ, з/а, 0,33 кг</t>
  </si>
  <si>
    <t>Сосиски Молочные Отборные, з/а мал.пакет, 0,5 кг</t>
  </si>
  <si>
    <t>Сосиски Сливочные ГОСТ, з/а, 0,33 кг</t>
  </si>
  <si>
    <t>Сардельки Элитные, н/о, з/а, 0,4 кг</t>
  </si>
  <si>
    <t>Шпикачки Иней, н/о, з/а, 0,4 кг</t>
  </si>
  <si>
    <t>Грудинка к/в, в/у (Х5), 0,3 кг</t>
  </si>
  <si>
    <t>Карбонад ИНЕЙ к/в, в/у, 0,3 кг</t>
  </si>
  <si>
    <t>Рагу свиное на хрящах к/в, в/у, (вес ~1,2 кг)</t>
  </si>
  <si>
    <t>Шейка Медовая к/в, в/у, 0,3 кг</t>
  </si>
  <si>
    <t>МЯСНЫЕ ДЕЛИКАТЕСЫ</t>
  </si>
  <si>
    <t>Добрая Мясная история, п/а, 0,5 кг</t>
  </si>
  <si>
    <t>Колбаса Мясная история Санкт-Петербург со шпиком, п/а, сетка, 0,5 кг</t>
  </si>
  <si>
    <t>Колбаса Мясная история Санкт-Петербург, п/а, сетка, 0,5 кг</t>
  </si>
  <si>
    <t>Любимая Мясная история, п/а, 0,5 кг</t>
  </si>
  <si>
    <t>Родная Мясная история, п/а, 0,5 кг</t>
  </si>
  <si>
    <t>Ветчина Свиная, п/а, (вес ~1,4 кг)</t>
  </si>
  <si>
    <t>Сервелат Мясная история в/к, белк, срез в/у, 0,3 кг</t>
  </si>
  <si>
    <t>Колбаски Кабаносси п/к, белк, з/а, 0,4 кг (2 шт по 0,2 кг)</t>
  </si>
  <si>
    <t>Испанская сыровяленая, белк, в/у, 0,15 кг</t>
  </si>
  <si>
    <t>Итальянская сыровяленая, белк, в/у, 0,15 кг</t>
  </si>
  <si>
    <t>Салями Фильято с/к, белк, прессованная, в/у, 0,2 кг</t>
  </si>
  <si>
    <t>Сосиски Молочные ГОСТ/ С сыром, з/а, 0,4 кг (2 шт по 0,2 кг), микс</t>
  </si>
  <si>
    <t>Сосиски Сливочные/ Мясные рубленые, з/а, 0,4 кг (2 шт по 0,2 кг), микс</t>
  </si>
  <si>
    <t>заказ за 2 дня</t>
  </si>
  <si>
    <t>Салями Мясная история в/к, нарезка квадрат, в/у, 0,2 кг</t>
  </si>
  <si>
    <t>Салями Финская в/к/ Чардаш п/к, нарезка з/а, 0,1 кг (2 шт по 0,05 кг), микс</t>
  </si>
  <si>
    <t>Сервелат Австрийский в/к/ Чардаш п/к, нарезка з/а, 0,09 кг (2 шт по 45 г), микс</t>
  </si>
  <si>
    <t>Сливочная/ Сервелат в/к, нарезка з/а, 0,1 кг (2 шт по 50 г), микс</t>
  </si>
  <si>
    <t>Флорентийская/ Пепперони с/к, нарезка з/а, 0,1 кг (2 шт по 0,05 кг), микс</t>
  </si>
  <si>
    <t>Чоризо/ Милано с/к, нарезка з/а, 0,1 кг (2 шт по 0,05 кг), микс</t>
  </si>
  <si>
    <t>Шейка/ Балык с/к, нарезка з/а, 0,1 кг (2 шт по 0,05 кг), микс</t>
  </si>
  <si>
    <t>Буженина Мясная история, в/у, (вес ~0,4 кг)</t>
  </si>
  <si>
    <t>Окорок Мясной к/в, в/у, (вес ~2 кг)</t>
  </si>
  <si>
    <t>Масло Сливочное "Традиционное", 82,5% (вес)</t>
  </si>
  <si>
    <t>Грудинка Деревенская в/к (порц.в/у) МПЗ Окраина</t>
  </si>
  <si>
    <t>Сыр Российский Экстра 45% (весовой)</t>
  </si>
  <si>
    <t>Колбаса Швейцарская твердокопченая (вес)</t>
  </si>
  <si>
    <t>Колбаса Швейцарская твердокопченая 0,08</t>
  </si>
  <si>
    <t>Колбаса Хабуго порц</t>
  </si>
  <si>
    <t>Масло Ичалковское экстра фасованное 80% туба (фасовка)</t>
  </si>
  <si>
    <t>Докторская ГОСТ, белк, в/у, (вес ~ 0,9 кг)</t>
  </si>
  <si>
    <t>заказ до вторника</t>
  </si>
  <si>
    <t>Стоимость товара с учетом скидки для членов Профсоюза</t>
  </si>
  <si>
    <t>Дополнительная скидка %</t>
  </si>
  <si>
    <t xml:space="preserve">Специальная цена за кг /шт для членов Профсоюза программы Профдисконт </t>
  </si>
  <si>
    <r>
      <t xml:space="preserve">Сыр Охотничий копченый </t>
    </r>
    <r>
      <rPr>
        <b/>
        <sz val="10"/>
        <color rgb="FFFF0000"/>
        <rFont val="Times New Roman"/>
        <family val="1"/>
      </rPr>
      <t>НОВИНКА</t>
    </r>
  </si>
  <si>
    <t>Заказ-Заявка ПРЕДВАРИТЕЛЬНАЯ</t>
  </si>
  <si>
    <t>23 руб / шт</t>
  </si>
  <si>
    <t>Пельмени Сибирские 800г</t>
  </si>
  <si>
    <t>Кол. с/к п/сух Салями Немецкая</t>
  </si>
  <si>
    <t>Кол. с/к п/сух  С можжевельником и клюквой</t>
  </si>
  <si>
    <t xml:space="preserve">Колбаса с/к "Норовская с паприкой" кат А </t>
  </si>
  <si>
    <t xml:space="preserve">Колбаса с/к "Норовская с трюфелем" кат А </t>
  </si>
  <si>
    <t>Блинчики с вареной сгущенкой 450г</t>
  </si>
  <si>
    <t>Пирог Осетинский с капустой и мясом 500г</t>
  </si>
  <si>
    <t>Ребра свиные рубленные к/в, з/а, (вес ~1,1 кг)</t>
  </si>
  <si>
    <t>нет на складе</t>
  </si>
  <si>
    <t>Внимание! Ряд товаров в нашем магазине не имеет четко фиксированного веса. В наименовании товара указан средний вес единицы. Итоговая стоимость заказа может незначительно отличаться после сборки заказа. Точная сумма будет указана в чеке.</t>
  </si>
  <si>
    <t>Сосиски с Натуральным Молоком шт  350г (газ)</t>
  </si>
  <si>
    <t>Сало Деревенское в/у (вес)</t>
  </si>
  <si>
    <t>Паштет Домашний 200гр</t>
  </si>
  <si>
    <t>Кол. с/к п/сух Богородская Окраина (вес ~ 0,800)</t>
  </si>
  <si>
    <t>Кол. с/к п/сух Богородская Окраина порц (вес ~400гр)</t>
  </si>
  <si>
    <t>Кол. Идеальный бутерброд порц (вес ~0,5)</t>
  </si>
  <si>
    <t>ГИАГИНСКИЙ СЫРОДЕЛЬНЫЙ ЗАВОД</t>
  </si>
  <si>
    <t>Сыр СУЛУГУНИ Гиагинский 200 г</t>
  </si>
  <si>
    <t>Сыр Косичка копченый 40% 100г</t>
  </si>
  <si>
    <t>in</t>
  </si>
  <si>
    <t xml:space="preserve">Сыр Mont Blu с голубой благородной плесенью 50% </t>
  </si>
  <si>
    <r>
      <t xml:space="preserve">Готовые Обеды </t>
    </r>
    <r>
      <rPr>
        <b/>
        <i/>
        <sz val="14"/>
        <color rgb="FFFF0000"/>
        <rFont val="Times New Roman"/>
        <family val="1"/>
      </rPr>
      <t>НОВИНКА</t>
    </r>
  </si>
  <si>
    <t>Пицца "ИТАЛЬЯНО" с курочкой и грибами, 160г ТМ Холодушка</t>
  </si>
  <si>
    <t>Пицца "НЕАПОЛИТАНО" с пепперони, 160г ТМ Холодушка</t>
  </si>
  <si>
    <t>Холодец "Русский шедевр", 250г ТМ Холодушка</t>
  </si>
  <si>
    <t>Комп. обед "Русская кухня" (борщ+жаркое), 550г ТМ Холодушка</t>
  </si>
  <si>
    <t>Комп. обед "Грузинская кухня" ( харчо+чахохбили), 550г ТМ Холодушка</t>
  </si>
  <si>
    <t>Комп. обед "Узбекская кухня" (лагман+плов), 550г ТМ Холодушка</t>
  </si>
  <si>
    <t>Заливное "Ассорти Деликатесное", 440г ТМ Холодушка</t>
  </si>
  <si>
    <t>Заливное "Чахохбили" в в/у, 250г ТМ Холодушка</t>
  </si>
  <si>
    <t>Соус Хренодер Домашний (бут. квадрат), 220г ТМ Холодушка</t>
  </si>
  <si>
    <t>Соус томатный острый Чили (бут.), 220г ТМ Холодушка</t>
  </si>
  <si>
    <t>Соус Аджика по-домашнему (бут. квадрат), 220г ТМ Холодушка</t>
  </si>
  <si>
    <t xml:space="preserve">Вареники с картофелем и укропом 500г </t>
  </si>
  <si>
    <r>
      <t xml:space="preserve">Сыр Фарбье (весовой), цена за кг </t>
    </r>
    <r>
      <rPr>
        <sz val="10"/>
        <color rgb="FFFF0000"/>
        <rFont val="Times New Roman"/>
        <family val="1"/>
      </rPr>
      <t>НОВИНКА</t>
    </r>
  </si>
  <si>
    <t>Ветчина Идеальный Тост 0,5 кг</t>
  </si>
  <si>
    <t>Сыр Спагетти копченый 40% 100г</t>
  </si>
  <si>
    <t>14.07-18.07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</si>
</sst>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0.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9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204"/>
    </font>
    <font>
      <b/>
      <i/>
      <sz val="2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</font>
    <font>
      <i/>
      <sz val="13"/>
      <color theme="1"/>
      <name val="Times New Roman"/>
      <family val="1"/>
    </font>
    <font>
      <sz val="11"/>
      <color indexed="8"/>
      <name val="Calibri"/>
      <family val="2"/>
      <charset val="204"/>
    </font>
    <font>
      <b/>
      <i/>
      <sz val="14"/>
      <color rgb="FFFF0000"/>
      <name val="Times New Roman"/>
      <family val="1"/>
    </font>
    <font>
      <sz val="9"/>
      <color theme="1"/>
      <name val="Calibri"/>
      <family val="2"/>
      <scheme val="minor"/>
    </font>
    <font>
      <b/>
      <i/>
      <sz val="14"/>
      <color rgb="FFFF0000"/>
      <name val="Times New Roman"/>
      <family val="1"/>
      <charset val="204"/>
    </font>
    <font>
      <b/>
      <i/>
      <sz val="13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9" fillId="0" borderId="0"/>
    <xf numFmtId="0" fontId="31" fillId="0" borderId="0"/>
  </cellStyleXfs>
  <cellXfs count="347">
    <xf numFmtId="0" fontId="0" fillId="0" borderId="0" xfId="0"/>
    <xf numFmtId="0" fontId="0" fillId="0" borderId="0" xfId="0" applyProtection="1">
      <protection hidden="1"/>
    </xf>
    <xf numFmtId="0" fontId="28" fillId="0" borderId="30" xfId="0" applyFont="1" applyBorder="1" applyProtection="1">
      <protection hidden="1"/>
    </xf>
    <xf numFmtId="0" fontId="28" fillId="0" borderId="0" xfId="0" applyFont="1" applyProtection="1">
      <protection hidden="1"/>
    </xf>
    <xf numFmtId="2" fontId="1" fillId="0" borderId="0" xfId="0" applyNumberFormat="1" applyFont="1" applyProtection="1">
      <protection hidden="1"/>
    </xf>
    <xf numFmtId="1" fontId="1" fillId="0" borderId="0" xfId="0" applyNumberFormat="1" applyFont="1" applyProtection="1">
      <protection hidden="1"/>
    </xf>
    <xf numFmtId="164" fontId="16" fillId="0" borderId="0" xfId="0" applyNumberFormat="1" applyFont="1" applyProtection="1">
      <protection hidden="1"/>
    </xf>
    <xf numFmtId="14" fontId="0" fillId="0" borderId="19" xfId="0" applyNumberFormat="1" applyBorder="1" applyAlignment="1" applyProtection="1">
      <alignment horizontal="center" textRotation="90"/>
      <protection hidden="1"/>
    </xf>
    <xf numFmtId="0" fontId="18" fillId="0" borderId="22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4" fontId="0" fillId="0" borderId="20" xfId="0" applyNumberFormat="1" applyBorder="1" applyAlignment="1" applyProtection="1">
      <alignment horizontal="center" textRotation="90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18" fillId="0" borderId="19" xfId="0" applyFont="1" applyBorder="1" applyAlignment="1" applyProtection="1">
      <alignment horizontal="left" vertical="center"/>
      <protection hidden="1"/>
    </xf>
    <xf numFmtId="14" fontId="0" fillId="0" borderId="34" xfId="0" applyNumberFormat="1" applyBorder="1" applyAlignment="1" applyProtection="1">
      <alignment horizontal="center" textRotation="90"/>
      <protection hidden="1"/>
    </xf>
    <xf numFmtId="0" fontId="29" fillId="0" borderId="35" xfId="0" applyFont="1" applyBorder="1" applyAlignment="1" applyProtection="1">
      <alignment horizontal="left" vertical="center"/>
      <protection hidden="1"/>
    </xf>
    <xf numFmtId="0" fontId="21" fillId="0" borderId="0" xfId="0" applyFont="1" applyProtection="1">
      <protection hidden="1"/>
    </xf>
    <xf numFmtId="0" fontId="0" fillId="0" borderId="34" xfId="0" applyBorder="1" applyAlignment="1" applyProtection="1">
      <alignment horizontal="center" textRotation="90"/>
      <protection hidden="1"/>
    </xf>
    <xf numFmtId="14" fontId="23" fillId="0" borderId="22" xfId="0" applyNumberFormat="1" applyFont="1" applyBorder="1" applyAlignment="1" applyProtection="1">
      <alignment horizontal="center" vertical="center" wrapText="1"/>
      <protection hidden="1"/>
    </xf>
    <xf numFmtId="165" fontId="8" fillId="2" borderId="7" xfId="0" applyNumberFormat="1" applyFont="1" applyFill="1" applyBorder="1" applyAlignment="1" applyProtection="1">
      <alignment horizontal="center" vertical="center" wrapText="1"/>
      <protection hidden="1"/>
    </xf>
    <xf numFmtId="1" fontId="5" fillId="3" borderId="18" xfId="0" applyNumberFormat="1" applyFont="1" applyFill="1" applyBorder="1" applyAlignment="1" applyProtection="1">
      <alignment horizontal="left" vertical="center" indent="2"/>
      <protection hidden="1"/>
    </xf>
    <xf numFmtId="0" fontId="14" fillId="3" borderId="18" xfId="0" applyFont="1" applyFill="1" applyBorder="1" applyAlignment="1" applyProtection="1">
      <alignment horizontal="right" vertical="center"/>
      <protection hidden="1"/>
    </xf>
    <xf numFmtId="164" fontId="13" fillId="3" borderId="17" xfId="0" applyNumberFormat="1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left" vertical="center" wrapText="1" indent="2"/>
      <protection hidden="1"/>
    </xf>
    <xf numFmtId="0" fontId="5" fillId="3" borderId="6" xfId="0" applyFont="1" applyFill="1" applyBorder="1" applyAlignment="1" applyProtection="1">
      <alignment horizontal="left" vertical="center" wrapText="1" indent="2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165" fontId="12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12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16" fillId="3" borderId="15" xfId="0" applyNumberFormat="1" applyFont="1" applyFill="1" applyBorder="1" applyAlignment="1" applyProtection="1">
      <alignment vertical="center" wrapText="1"/>
      <protection hidden="1"/>
    </xf>
    <xf numFmtId="0" fontId="8" fillId="0" borderId="2" xfId="0" applyFont="1" applyBorder="1" applyAlignment="1" applyProtection="1">
      <alignment horizontal="left"/>
      <protection hidden="1"/>
    </xf>
    <xf numFmtId="0" fontId="8" fillId="0" borderId="12" xfId="0" applyFont="1" applyBorder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165" fontId="8" fillId="0" borderId="4" xfId="0" applyNumberFormat="1" applyFont="1" applyBorder="1" applyAlignment="1" applyProtection="1">
      <alignment horizontal="center"/>
      <protection hidden="1"/>
    </xf>
    <xf numFmtId="1" fontId="8" fillId="0" borderId="9" xfId="0" applyNumberFormat="1" applyFont="1" applyBorder="1" applyAlignment="1" applyProtection="1">
      <alignment horizontal="center" vertical="center"/>
      <protection hidden="1"/>
    </xf>
    <xf numFmtId="164" fontId="7" fillId="0" borderId="4" xfId="0" applyNumberFormat="1" applyFont="1" applyBorder="1" applyProtection="1">
      <protection hidden="1"/>
    </xf>
    <xf numFmtId="0" fontId="9" fillId="0" borderId="0" xfId="0" applyFont="1" applyProtection="1">
      <protection hidden="1"/>
    </xf>
    <xf numFmtId="165" fontId="8" fillId="0" borderId="1" xfId="0" applyNumberFormat="1" applyFont="1" applyBorder="1" applyAlignment="1" applyProtection="1">
      <alignment horizontal="center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12" fillId="3" borderId="2" xfId="0" applyFont="1" applyFill="1" applyBorder="1" applyAlignment="1" applyProtection="1">
      <alignment horizontal="left" vertical="center" indent="2"/>
      <protection hidden="1"/>
    </xf>
    <xf numFmtId="0" fontId="12" fillId="3" borderId="3" xfId="0" applyFont="1" applyFill="1" applyBorder="1" applyAlignment="1" applyProtection="1">
      <alignment horizontal="left" vertical="center" indent="2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165" fontId="12" fillId="3" borderId="3" xfId="0" applyNumberFormat="1" applyFont="1" applyFill="1" applyBorder="1" applyAlignment="1" applyProtection="1">
      <alignment horizontal="center" vertical="center" wrapText="1"/>
      <protection hidden="1"/>
    </xf>
    <xf numFmtId="2" fontId="12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8" fillId="0" borderId="5" xfId="0" applyFont="1" applyBorder="1" applyAlignment="1" applyProtection="1">
      <alignment horizontal="center"/>
      <protection hidden="1"/>
    </xf>
    <xf numFmtId="165" fontId="8" fillId="0" borderId="5" xfId="0" applyNumberFormat="1" applyFont="1" applyBorder="1" applyAlignment="1" applyProtection="1">
      <alignment horizontal="center"/>
      <protection hidden="1"/>
    </xf>
    <xf numFmtId="1" fontId="8" fillId="0" borderId="1" xfId="0" applyNumberFormat="1" applyFont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Protection="1">
      <protection hidden="1"/>
    </xf>
    <xf numFmtId="1" fontId="8" fillId="0" borderId="5" xfId="0" applyNumberFormat="1" applyFont="1" applyBorder="1" applyAlignment="1" applyProtection="1">
      <alignment horizontal="center" vertical="center"/>
      <protection hidden="1"/>
    </xf>
    <xf numFmtId="164" fontId="7" fillId="0" borderId="5" xfId="0" applyNumberFormat="1" applyFont="1" applyBorder="1" applyProtection="1">
      <protection hidden="1"/>
    </xf>
    <xf numFmtId="0" fontId="5" fillId="0" borderId="13" xfId="0" applyFont="1" applyBorder="1" applyAlignment="1" applyProtection="1">
      <alignment horizontal="left" vertical="center" indent="3"/>
      <protection hidden="1"/>
    </xf>
    <xf numFmtId="0" fontId="5" fillId="0" borderId="0" xfId="0" applyFont="1" applyAlignment="1" applyProtection="1">
      <alignment horizontal="left" vertical="center" indent="3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indent="2"/>
      <protection hidden="1"/>
    </xf>
    <xf numFmtId="1" fontId="5" fillId="0" borderId="0" xfId="0" applyNumberFormat="1" applyFont="1" applyAlignment="1" applyProtection="1">
      <alignment horizontal="left" vertical="center" indent="2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64" fontId="7" fillId="0" borderId="16" xfId="0" applyNumberFormat="1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165" fontId="8" fillId="0" borderId="1" xfId="0" applyNumberFormat="1" applyFont="1" applyBorder="1" applyAlignment="1" applyProtection="1">
      <alignment horizontal="left" indent="1"/>
      <protection hidden="1"/>
    </xf>
    <xf numFmtId="1" fontId="8" fillId="0" borderId="2" xfId="0" applyNumberFormat="1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left" vertical="center" indent="3"/>
      <protection hidden="1"/>
    </xf>
    <xf numFmtId="0" fontId="5" fillId="0" borderId="8" xfId="0" applyFont="1" applyBorder="1" applyAlignment="1" applyProtection="1">
      <alignment horizontal="left" vertical="center" indent="3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left" vertical="center" indent="2"/>
      <protection hidden="1"/>
    </xf>
    <xf numFmtId="1" fontId="5" fillId="0" borderId="8" xfId="0" applyNumberFormat="1" applyFont="1" applyBorder="1" applyAlignment="1" applyProtection="1">
      <alignment horizontal="left" vertical="center" indent="2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164" fontId="7" fillId="0" borderId="14" xfId="0" applyNumberFormat="1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wrapText="1"/>
      <protection hidden="1"/>
    </xf>
    <xf numFmtId="165" fontId="8" fillId="0" borderId="5" xfId="0" applyNumberFormat="1" applyFont="1" applyBorder="1" applyAlignment="1" applyProtection="1">
      <alignment horizontal="left" indent="1"/>
      <protection hidden="1"/>
    </xf>
    <xf numFmtId="1" fontId="8" fillId="0" borderId="10" xfId="0" applyNumberFormat="1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wrapText="1"/>
      <protection hidden="1"/>
    </xf>
    <xf numFmtId="165" fontId="8" fillId="0" borderId="4" xfId="0" applyNumberFormat="1" applyFont="1" applyBorder="1" applyAlignment="1" applyProtection="1">
      <alignment horizontal="left" indent="1"/>
      <protection hidden="1"/>
    </xf>
    <xf numFmtId="0" fontId="5" fillId="2" borderId="9" xfId="0" applyFont="1" applyFill="1" applyBorder="1" applyAlignment="1" applyProtection="1">
      <alignment horizontal="left" vertical="center" indent="3"/>
      <protection hidden="1"/>
    </xf>
    <xf numFmtId="0" fontId="5" fillId="2" borderId="6" xfId="0" applyFont="1" applyFill="1" applyBorder="1" applyAlignment="1" applyProtection="1">
      <alignment horizontal="left" vertical="center" wrapText="1" indent="3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165" fontId="12" fillId="2" borderId="6" xfId="0" applyNumberFormat="1" applyFont="1" applyFill="1" applyBorder="1" applyAlignment="1" applyProtection="1">
      <alignment horizontal="left" vertical="center" wrapText="1" indent="1"/>
      <protection hidden="1"/>
    </xf>
    <xf numFmtId="1" fontId="12" fillId="2" borderId="6" xfId="0" applyNumberFormat="1" applyFont="1" applyFill="1" applyBorder="1" applyAlignment="1" applyProtection="1">
      <alignment horizontal="left" vertical="center" wrapText="1" indent="1"/>
      <protection hidden="1"/>
    </xf>
    <xf numFmtId="0" fontId="0" fillId="0" borderId="6" xfId="0" applyBorder="1" applyProtection="1">
      <protection hidden="1"/>
    </xf>
    <xf numFmtId="164" fontId="16" fillId="0" borderId="15" xfId="0" applyNumberFormat="1" applyFont="1" applyBorder="1" applyProtection="1">
      <protection hidden="1"/>
    </xf>
    <xf numFmtId="0" fontId="5" fillId="2" borderId="2" xfId="0" applyFont="1" applyFill="1" applyBorder="1" applyAlignment="1" applyProtection="1">
      <alignment horizontal="left" vertical="center" indent="3"/>
      <protection hidden="1"/>
    </xf>
    <xf numFmtId="0" fontId="5" fillId="2" borderId="3" xfId="0" applyFont="1" applyFill="1" applyBorder="1" applyAlignment="1" applyProtection="1">
      <alignment horizontal="left" vertical="center" wrapText="1" indent="3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165" fontId="12" fillId="2" borderId="3" xfId="0" applyNumberFormat="1" applyFont="1" applyFill="1" applyBorder="1" applyAlignment="1" applyProtection="1">
      <alignment horizontal="left" vertical="center" wrapText="1" indent="1"/>
      <protection hidden="1"/>
    </xf>
    <xf numFmtId="0" fontId="0" fillId="0" borderId="3" xfId="0" applyBorder="1" applyProtection="1">
      <protection hidden="1"/>
    </xf>
    <xf numFmtId="0" fontId="5" fillId="2" borderId="9" xfId="0" applyFont="1" applyFill="1" applyBorder="1" applyAlignment="1" applyProtection="1">
      <alignment horizontal="left" vertical="center" wrapText="1" indent="2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165" fontId="12" fillId="0" borderId="4" xfId="0" applyNumberFormat="1" applyFont="1" applyBorder="1" applyAlignment="1" applyProtection="1">
      <alignment horizontal="left" indent="1"/>
      <protection hidden="1"/>
    </xf>
    <xf numFmtId="1" fontId="12" fillId="0" borderId="9" xfId="0" applyNumberFormat="1" applyFont="1" applyBorder="1" applyAlignment="1" applyProtection="1">
      <alignment horizontal="left" vertical="center" indent="1"/>
      <protection hidden="1"/>
    </xf>
    <xf numFmtId="0" fontId="9" fillId="0" borderId="4" xfId="0" applyFont="1" applyBorder="1" applyProtection="1"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9" xfId="0" applyFont="1" applyFill="1" applyBorder="1" applyAlignment="1" applyProtection="1">
      <alignment horizontal="left" vertical="center" indent="1"/>
      <protection hidden="1"/>
    </xf>
    <xf numFmtId="165" fontId="12" fillId="0" borderId="1" xfId="0" applyNumberFormat="1" applyFont="1" applyBorder="1" applyAlignment="1" applyProtection="1">
      <alignment horizontal="left" indent="1"/>
      <protection hidden="1"/>
    </xf>
    <xf numFmtId="1" fontId="12" fillId="0" borderId="2" xfId="0" applyNumberFormat="1" applyFont="1" applyBorder="1" applyAlignment="1" applyProtection="1">
      <alignment horizontal="left" vertical="center" indent="1"/>
      <protection hidden="1"/>
    </xf>
    <xf numFmtId="165" fontId="8" fillId="0" borderId="1" xfId="0" applyNumberFormat="1" applyFont="1" applyBorder="1" applyAlignment="1" applyProtection="1">
      <alignment horizontal="left" vertical="center" indent="1"/>
      <protection hidden="1"/>
    </xf>
    <xf numFmtId="0" fontId="8" fillId="0" borderId="11" xfId="0" applyFont="1" applyBorder="1" applyAlignment="1" applyProtection="1">
      <alignment horizontal="center"/>
      <protection hidden="1"/>
    </xf>
    <xf numFmtId="164" fontId="7" fillId="0" borderId="11" xfId="0" applyNumberFormat="1" applyFont="1" applyBorder="1" applyProtection="1">
      <protection hidden="1"/>
    </xf>
    <xf numFmtId="0" fontId="12" fillId="2" borderId="4" xfId="0" applyFont="1" applyFill="1" applyBorder="1" applyAlignment="1" applyProtection="1">
      <alignment horizontal="left" vertical="center" indent="2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165" fontId="12" fillId="2" borderId="4" xfId="0" applyNumberFormat="1" applyFont="1" applyFill="1" applyBorder="1" applyAlignment="1" applyProtection="1">
      <alignment horizontal="left" vertical="center" wrapText="1" indent="1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164" fontId="7" fillId="0" borderId="15" xfId="0" applyNumberFormat="1" applyFont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left" vertical="center" indent="3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/>
      <protection hidden="1"/>
    </xf>
    <xf numFmtId="165" fontId="11" fillId="0" borderId="1" xfId="0" applyNumberFormat="1" applyFont="1" applyBorder="1" applyAlignment="1" applyProtection="1">
      <alignment horizontal="left" indent="1"/>
      <protection hidden="1"/>
    </xf>
    <xf numFmtId="0" fontId="11" fillId="0" borderId="11" xfId="0" applyFont="1" applyBorder="1" applyAlignment="1" applyProtection="1">
      <alignment horizontal="center"/>
      <protection hidden="1"/>
    </xf>
    <xf numFmtId="165" fontId="11" fillId="0" borderId="5" xfId="0" applyNumberFormat="1" applyFont="1" applyBorder="1" applyAlignment="1" applyProtection="1">
      <alignment horizontal="left" indent="1"/>
      <protection hidden="1"/>
    </xf>
    <xf numFmtId="0" fontId="12" fillId="2" borderId="2" xfId="0" applyFont="1" applyFill="1" applyBorder="1" applyAlignment="1" applyProtection="1">
      <alignment horizontal="left" vertical="center" indent="3"/>
      <protection hidden="1"/>
    </xf>
    <xf numFmtId="0" fontId="12" fillId="2" borderId="3" xfId="0" applyFont="1" applyFill="1" applyBorder="1" applyAlignment="1" applyProtection="1">
      <alignment horizontal="left" vertical="center" indent="3"/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165" fontId="8" fillId="2" borderId="4" xfId="0" applyNumberFormat="1" applyFont="1" applyFill="1" applyBorder="1" applyAlignment="1" applyProtection="1">
      <alignment horizontal="center" vertical="distributed" wrapText="1"/>
      <protection hidden="1"/>
    </xf>
    <xf numFmtId="164" fontId="7" fillId="0" borderId="4" xfId="0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left" indent="1"/>
      <protection hidden="1"/>
    </xf>
    <xf numFmtId="0" fontId="0" fillId="0" borderId="0" xfId="0" applyAlignment="1" applyProtection="1">
      <alignment horizontal="center"/>
      <protection hidden="1"/>
    </xf>
    <xf numFmtId="0" fontId="9" fillId="4" borderId="4" xfId="0" applyFont="1" applyFill="1" applyBorder="1" applyProtection="1">
      <protection locked="0" hidden="1"/>
    </xf>
    <xf numFmtId="0" fontId="10" fillId="3" borderId="3" xfId="0" applyFont="1" applyFill="1" applyBorder="1" applyAlignment="1" applyProtection="1">
      <alignment horizontal="center" vertical="center"/>
      <protection locked="0" hidden="1"/>
    </xf>
    <xf numFmtId="0" fontId="9" fillId="4" borderId="1" xfId="0" applyFont="1" applyFill="1" applyBorder="1" applyProtection="1">
      <protection locked="0" hidden="1"/>
    </xf>
    <xf numFmtId="0" fontId="9" fillId="4" borderId="5" xfId="0" applyFont="1" applyFill="1" applyBorder="1" applyProtection="1">
      <protection locked="0" hidden="1"/>
    </xf>
    <xf numFmtId="0" fontId="9" fillId="0" borderId="1" xfId="0" applyFont="1" applyBorder="1" applyProtection="1">
      <protection locked="0" hidden="1"/>
    </xf>
    <xf numFmtId="0" fontId="9" fillId="0" borderId="4" xfId="0" applyFont="1" applyBorder="1" applyProtection="1">
      <protection locked="0" hidden="1"/>
    </xf>
    <xf numFmtId="0" fontId="9" fillId="4" borderId="4" xfId="0" applyFont="1" applyFill="1" applyBorder="1" applyAlignment="1" applyProtection="1">
      <alignment vertical="center"/>
      <protection locked="0" hidden="1"/>
    </xf>
    <xf numFmtId="0" fontId="0" fillId="0" borderId="6" xfId="0" applyBorder="1" applyProtection="1">
      <protection locked="0" hidden="1"/>
    </xf>
    <xf numFmtId="0" fontId="2" fillId="0" borderId="22" xfId="0" applyFont="1" applyBorder="1" applyAlignment="1" applyProtection="1">
      <alignment horizontal="left" vertical="center"/>
      <protection locked="0" hidden="1"/>
    </xf>
    <xf numFmtId="0" fontId="15" fillId="0" borderId="22" xfId="0" applyFont="1" applyBorder="1" applyAlignment="1" applyProtection="1">
      <alignment horizontal="left" vertical="center"/>
      <protection locked="0" hidden="1"/>
    </xf>
    <xf numFmtId="49" fontId="2" fillId="0" borderId="22" xfId="0" applyNumberFormat="1" applyFont="1" applyBorder="1" applyAlignment="1" applyProtection="1">
      <alignment horizontal="left" vertical="center"/>
      <protection locked="0" hidden="1"/>
    </xf>
    <xf numFmtId="14" fontId="1" fillId="0" borderId="22" xfId="0" applyNumberFormat="1" applyFont="1" applyBorder="1" applyAlignment="1" applyProtection="1">
      <alignment horizontal="left" vertical="center"/>
      <protection locked="0" hidden="1"/>
    </xf>
    <xf numFmtId="0" fontId="1" fillId="0" borderId="19" xfId="0" applyFont="1" applyBorder="1" applyAlignment="1" applyProtection="1">
      <alignment horizontal="left" vertical="center"/>
      <protection locked="0" hidden="1"/>
    </xf>
    <xf numFmtId="0" fontId="27" fillId="0" borderId="36" xfId="0" applyFont="1" applyBorder="1" applyAlignment="1" applyProtection="1">
      <alignment horizontal="left" vertical="center"/>
      <protection locked="0" hidden="1"/>
    </xf>
    <xf numFmtId="0" fontId="12" fillId="3" borderId="7" xfId="0" applyFont="1" applyFill="1" applyBorder="1" applyAlignment="1" applyProtection="1">
      <alignment horizontal="left" vertical="center" indent="2"/>
      <protection locked="0" hidden="1"/>
    </xf>
    <xf numFmtId="0" fontId="12" fillId="3" borderId="18" xfId="0" applyFont="1" applyFill="1" applyBorder="1" applyAlignment="1" applyProtection="1">
      <alignment horizontal="left" vertical="center" indent="2"/>
      <protection locked="0" hidden="1"/>
    </xf>
    <xf numFmtId="0" fontId="12" fillId="3" borderId="18" xfId="0" applyFont="1" applyFill="1" applyBorder="1" applyAlignment="1" applyProtection="1">
      <alignment horizontal="center" vertical="center"/>
      <protection locked="0" hidden="1"/>
    </xf>
    <xf numFmtId="165" fontId="12" fillId="3" borderId="18" xfId="0" applyNumberFormat="1" applyFont="1" applyFill="1" applyBorder="1" applyAlignment="1" applyProtection="1">
      <alignment horizontal="center" vertical="center" wrapText="1"/>
      <protection locked="0" hidden="1"/>
    </xf>
    <xf numFmtId="2" fontId="12" fillId="3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9" xfId="0" applyFont="1" applyFill="1" applyBorder="1" applyAlignment="1" applyProtection="1">
      <alignment horizontal="left" vertical="center" indent="2"/>
      <protection hidden="1"/>
    </xf>
    <xf numFmtId="0" fontId="0" fillId="3" borderId="6" xfId="0" applyFill="1" applyBorder="1" applyAlignment="1" applyProtection="1">
      <alignment vertical="center" wrapText="1"/>
      <protection locked="0" hidden="1"/>
    </xf>
    <xf numFmtId="14" fontId="18" fillId="0" borderId="22" xfId="0" applyNumberFormat="1" applyFont="1" applyBorder="1" applyAlignment="1" applyProtection="1">
      <alignment horizontal="center" vertical="center" wrapText="1"/>
      <protection hidden="1"/>
    </xf>
    <xf numFmtId="0" fontId="34" fillId="3" borderId="18" xfId="0" applyFont="1" applyFill="1" applyBorder="1" applyAlignment="1" applyProtection="1">
      <alignment horizontal="center" vertical="center"/>
      <protection locked="0" hidden="1"/>
    </xf>
    <xf numFmtId="0" fontId="8" fillId="0" borderId="12" xfId="0" applyFont="1" applyBorder="1" applyAlignment="1" applyProtection="1">
      <alignment horizontal="left" wrapText="1"/>
      <protection hidden="1"/>
    </xf>
    <xf numFmtId="0" fontId="7" fillId="0" borderId="2" xfId="0" applyFont="1" applyBorder="1" applyAlignment="1" applyProtection="1">
      <alignment horizontal="left"/>
      <protection hidden="1"/>
    </xf>
    <xf numFmtId="0" fontId="7" fillId="0" borderId="12" xfId="0" applyFont="1" applyBorder="1" applyAlignment="1" applyProtection="1">
      <alignment horizontal="left"/>
      <protection hidden="1"/>
    </xf>
    <xf numFmtId="164" fontId="7" fillId="2" borderId="1" xfId="0" applyNumberFormat="1" applyFont="1" applyFill="1" applyBorder="1" applyProtection="1">
      <protection hidden="1"/>
    </xf>
    <xf numFmtId="164" fontId="7" fillId="2" borderId="4" xfId="0" applyNumberFormat="1" applyFont="1" applyFill="1" applyBorder="1" applyProtection="1">
      <protection hidden="1"/>
    </xf>
    <xf numFmtId="0" fontId="7" fillId="0" borderId="2" xfId="0" applyFont="1" applyBorder="1" applyAlignment="1" applyProtection="1">
      <alignment horizontal="left" wrapText="1"/>
      <protection hidden="1"/>
    </xf>
    <xf numFmtId="0" fontId="7" fillId="0" borderId="12" xfId="0" applyFont="1" applyBorder="1" applyAlignment="1" applyProtection="1">
      <alignment horizontal="left" wrapText="1"/>
      <protection hidden="1"/>
    </xf>
    <xf numFmtId="0" fontId="13" fillId="0" borderId="2" xfId="0" applyFont="1" applyBorder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12" fillId="3" borderId="29" xfId="0" applyFont="1" applyFill="1" applyBorder="1" applyAlignment="1" applyProtection="1">
      <alignment horizontal="left" vertical="center" indent="2"/>
      <protection locked="0" hidden="1"/>
    </xf>
    <xf numFmtId="0" fontId="12" fillId="3" borderId="30" xfId="0" applyFont="1" applyFill="1" applyBorder="1" applyAlignment="1" applyProtection="1">
      <alignment horizontal="left" vertical="center" indent="2"/>
      <protection locked="0" hidden="1"/>
    </xf>
    <xf numFmtId="0" fontId="12" fillId="3" borderId="30" xfId="0" applyFont="1" applyFill="1" applyBorder="1" applyAlignment="1" applyProtection="1">
      <alignment horizontal="center" vertical="center"/>
      <protection locked="0" hidden="1"/>
    </xf>
    <xf numFmtId="165" fontId="12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1" fontId="5" fillId="3" borderId="30" xfId="0" applyNumberFormat="1" applyFont="1" applyFill="1" applyBorder="1" applyAlignment="1" applyProtection="1">
      <alignment horizontal="left" vertical="center" indent="2"/>
      <protection hidden="1"/>
    </xf>
    <xf numFmtId="0" fontId="14" fillId="3" borderId="30" xfId="0" applyFont="1" applyFill="1" applyBorder="1" applyAlignment="1" applyProtection="1">
      <alignment horizontal="right" vertical="center"/>
      <protection hidden="1"/>
    </xf>
    <xf numFmtId="164" fontId="13" fillId="3" borderId="31" xfId="0" applyNumberFormat="1" applyFont="1" applyFill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12" fillId="2" borderId="9" xfId="0" applyFont="1" applyFill="1" applyBorder="1" applyAlignment="1" applyProtection="1">
      <alignment horizontal="left" vertical="center" indent="3"/>
      <protection hidden="1"/>
    </xf>
    <xf numFmtId="0" fontId="12" fillId="2" borderId="6" xfId="0" applyFont="1" applyFill="1" applyBorder="1" applyAlignment="1" applyProtection="1">
      <alignment horizontal="left" vertical="center" indent="3"/>
      <protection hidden="1"/>
    </xf>
    <xf numFmtId="0" fontId="12" fillId="2" borderId="6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left"/>
      <protection hidden="1"/>
    </xf>
    <xf numFmtId="0" fontId="26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0" fontId="37" fillId="3" borderId="0" xfId="0" applyFont="1" applyFill="1" applyAlignment="1" applyProtection="1">
      <alignment horizontal="left" vertical="center" indent="1"/>
      <protection hidden="1"/>
    </xf>
    <xf numFmtId="0" fontId="38" fillId="3" borderId="0" xfId="0" applyFont="1" applyFill="1" applyAlignment="1" applyProtection="1">
      <alignment horizontal="left" indent="1"/>
      <protection hidden="1"/>
    </xf>
    <xf numFmtId="0" fontId="38" fillId="3" borderId="0" xfId="0" applyFont="1" applyFill="1" applyAlignment="1" applyProtection="1">
      <alignment horizontal="center"/>
      <protection hidden="1"/>
    </xf>
    <xf numFmtId="0" fontId="38" fillId="3" borderId="0" xfId="0" applyFont="1" applyFill="1" applyAlignment="1" applyProtection="1">
      <alignment horizontal="center" vertical="center"/>
      <protection hidden="1"/>
    </xf>
    <xf numFmtId="1" fontId="38" fillId="3" borderId="0" xfId="0" applyNumberFormat="1" applyFont="1" applyFill="1" applyAlignment="1" applyProtection="1">
      <alignment horizontal="center" vertical="center"/>
      <protection hidden="1"/>
    </xf>
    <xf numFmtId="2" fontId="38" fillId="3" borderId="0" xfId="0" applyNumberFormat="1" applyFont="1" applyFill="1" applyAlignment="1" applyProtection="1">
      <alignment horizontal="center" vertical="center"/>
      <protection hidden="1"/>
    </xf>
    <xf numFmtId="0" fontId="32" fillId="3" borderId="30" xfId="0" applyFont="1" applyFill="1" applyBorder="1" applyAlignment="1" applyProtection="1">
      <alignment horizontal="center" vertical="center"/>
      <protection locked="0" hidden="1"/>
    </xf>
    <xf numFmtId="0" fontId="32" fillId="3" borderId="18" xfId="0" applyFont="1" applyFill="1" applyBorder="1" applyAlignment="1" applyProtection="1">
      <alignment horizontal="center" vertical="center"/>
      <protection locked="0" hidden="1"/>
    </xf>
    <xf numFmtId="1" fontId="8" fillId="0" borderId="4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left" vertical="center" wrapText="1"/>
    </xf>
    <xf numFmtId="0" fontId="39" fillId="0" borderId="13" xfId="0" applyFont="1" applyBorder="1" applyAlignment="1" applyProtection="1">
      <alignment horizontal="left" vertical="center" indent="3"/>
      <protection hidden="1"/>
    </xf>
    <xf numFmtId="0" fontId="8" fillId="0" borderId="2" xfId="0" applyFont="1" applyBorder="1" applyProtection="1">
      <protection hidden="1"/>
    </xf>
    <xf numFmtId="0" fontId="8" fillId="0" borderId="12" xfId="0" applyFont="1" applyBorder="1" applyProtection="1">
      <protection hidden="1"/>
    </xf>
    <xf numFmtId="0" fontId="29" fillId="0" borderId="26" xfId="0" applyFont="1" applyBorder="1" applyAlignment="1" applyProtection="1">
      <alignment horizontal="left" vertical="center"/>
      <protection hidden="1"/>
    </xf>
    <xf numFmtId="0" fontId="27" fillId="0" borderId="27" xfId="0" applyFont="1" applyBorder="1" applyAlignment="1" applyProtection="1">
      <alignment horizontal="left" vertical="center"/>
      <protection locked="0" hidden="1"/>
    </xf>
    <xf numFmtId="2" fontId="18" fillId="0" borderId="0" xfId="0" applyNumberFormat="1" applyFont="1" applyProtection="1">
      <protection hidden="1"/>
    </xf>
    <xf numFmtId="0" fontId="40" fillId="0" borderId="0" xfId="0" applyFont="1" applyAlignment="1" applyProtection="1">
      <alignment vertical="center" wrapText="1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41" fillId="3" borderId="18" xfId="0" applyFont="1" applyFill="1" applyBorder="1" applyAlignment="1" applyProtection="1">
      <alignment horizontal="left" vertical="center" indent="2"/>
      <protection hidden="1"/>
    </xf>
    <xf numFmtId="2" fontId="42" fillId="3" borderId="6" xfId="0" applyNumberFormat="1" applyFont="1" applyFill="1" applyBorder="1" applyAlignment="1" applyProtection="1">
      <alignment horizontal="center" vertical="center" wrapText="1"/>
      <protection hidden="1"/>
    </xf>
    <xf numFmtId="2" fontId="43" fillId="0" borderId="0" xfId="0" applyNumberFormat="1" applyFont="1" applyAlignment="1" applyProtection="1">
      <alignment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2" fontId="44" fillId="0" borderId="0" xfId="0" applyNumberFormat="1" applyFont="1" applyAlignment="1" applyProtection="1">
      <alignment vertical="center" wrapText="1"/>
      <protection hidden="1"/>
    </xf>
    <xf numFmtId="2" fontId="44" fillId="0" borderId="0" xfId="0" applyNumberFormat="1" applyFont="1" applyAlignment="1" applyProtection="1">
      <alignment vertical="center"/>
      <protection hidden="1"/>
    </xf>
    <xf numFmtId="0" fontId="12" fillId="2" borderId="32" xfId="0" applyFont="1" applyFill="1" applyBorder="1" applyAlignment="1" applyProtection="1">
      <alignment vertical="center"/>
      <protection hidden="1"/>
    </xf>
    <xf numFmtId="0" fontId="12" fillId="2" borderId="37" xfId="0" applyFont="1" applyFill="1" applyBorder="1" applyAlignment="1" applyProtection="1">
      <alignment vertical="center"/>
      <protection hidden="1"/>
    </xf>
    <xf numFmtId="0" fontId="12" fillId="2" borderId="33" xfId="0" applyFont="1" applyFill="1" applyBorder="1" applyAlignment="1" applyProtection="1">
      <alignment vertical="center"/>
      <protection hidden="1"/>
    </xf>
    <xf numFmtId="0" fontId="5" fillId="3" borderId="30" xfId="0" applyFont="1" applyFill="1" applyBorder="1" applyAlignment="1" applyProtection="1">
      <alignment horizontal="left" vertical="center" indent="2"/>
      <protection hidden="1"/>
    </xf>
    <xf numFmtId="2" fontId="5" fillId="0" borderId="0" xfId="0" applyNumberFormat="1" applyFont="1" applyAlignment="1" applyProtection="1">
      <alignment horizontal="left" vertical="center" indent="2"/>
      <protection hidden="1"/>
    </xf>
    <xf numFmtId="2" fontId="5" fillId="0" borderId="8" xfId="0" applyNumberFormat="1" applyFont="1" applyBorder="1" applyAlignment="1" applyProtection="1">
      <alignment horizontal="left" vertical="center" indent="2"/>
      <protection hidden="1"/>
    </xf>
    <xf numFmtId="2" fontId="12" fillId="2" borderId="6" xfId="0" applyNumberFormat="1" applyFont="1" applyFill="1" applyBorder="1" applyAlignment="1" applyProtection="1">
      <alignment horizontal="left" vertical="center" wrapText="1" indent="1"/>
      <protection hidden="1"/>
    </xf>
    <xf numFmtId="0" fontId="5" fillId="3" borderId="18" xfId="0" applyFont="1" applyFill="1" applyBorder="1" applyAlignment="1" applyProtection="1">
      <alignment horizontal="left" vertical="center" indent="2"/>
      <protection hidden="1"/>
    </xf>
    <xf numFmtId="2" fontId="12" fillId="0" borderId="9" xfId="0" applyNumberFormat="1" applyFont="1" applyBorder="1" applyAlignment="1" applyProtection="1">
      <alignment horizontal="left" vertical="center" indent="1"/>
      <protection hidden="1"/>
    </xf>
    <xf numFmtId="2" fontId="12" fillId="0" borderId="2" xfId="0" applyNumberFormat="1" applyFont="1" applyBorder="1" applyAlignment="1" applyProtection="1">
      <alignment horizontal="left" vertical="center" indent="1"/>
      <protection hidden="1"/>
    </xf>
    <xf numFmtId="0" fontId="30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2" fontId="46" fillId="0" borderId="0" xfId="0" applyNumberFormat="1" applyFont="1" applyAlignment="1" applyProtection="1">
      <alignment vertical="center"/>
      <protection hidden="1"/>
    </xf>
    <xf numFmtId="2" fontId="21" fillId="0" borderId="0" xfId="0" applyNumberFormat="1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2" fontId="21" fillId="0" borderId="0" xfId="0" applyNumberFormat="1" applyFont="1" applyAlignment="1" applyProtection="1">
      <alignment vertical="center"/>
      <protection hidden="1"/>
    </xf>
    <xf numFmtId="2" fontId="48" fillId="0" borderId="9" xfId="0" applyNumberFormat="1" applyFont="1" applyBorder="1" applyAlignment="1" applyProtection="1">
      <alignment horizontal="center" vertical="center"/>
      <protection hidden="1"/>
    </xf>
    <xf numFmtId="2" fontId="48" fillId="0" borderId="1" xfId="0" applyNumberFormat="1" applyFont="1" applyBorder="1" applyAlignment="1" applyProtection="1">
      <alignment horizontal="center" vertical="center"/>
      <protection hidden="1"/>
    </xf>
    <xf numFmtId="2" fontId="48" fillId="0" borderId="5" xfId="0" applyNumberFormat="1" applyFont="1" applyBorder="1" applyAlignment="1" applyProtection="1">
      <alignment horizontal="center" vertical="center"/>
      <protection hidden="1"/>
    </xf>
    <xf numFmtId="0" fontId="49" fillId="3" borderId="3" xfId="0" applyFont="1" applyFill="1" applyBorder="1" applyAlignment="1" applyProtection="1">
      <alignment horizontal="center" vertical="center"/>
      <protection hidden="1"/>
    </xf>
    <xf numFmtId="2" fontId="48" fillId="0" borderId="11" xfId="0" applyNumberFormat="1" applyFont="1" applyBorder="1" applyAlignment="1" applyProtection="1">
      <alignment horizontal="center" vertical="center"/>
      <protection hidden="1"/>
    </xf>
    <xf numFmtId="2" fontId="48" fillId="0" borderId="4" xfId="0" applyNumberFormat="1" applyFont="1" applyBorder="1" applyAlignment="1" applyProtection="1">
      <alignment horizontal="center" vertical="center"/>
      <protection hidden="1"/>
    </xf>
    <xf numFmtId="2" fontId="17" fillId="3" borderId="0" xfId="0" applyNumberFormat="1" applyFont="1" applyFill="1" applyAlignment="1" applyProtection="1">
      <alignment horizontal="center" vertical="center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2" fontId="50" fillId="0" borderId="0" xfId="0" applyNumberFormat="1" applyFont="1" applyAlignment="1" applyProtection="1">
      <alignment vertical="center"/>
      <protection hidden="1"/>
    </xf>
    <xf numFmtId="2" fontId="51" fillId="0" borderId="0" xfId="0" applyNumberFormat="1" applyFont="1" applyAlignment="1" applyProtection="1">
      <alignment vertical="center" wrapText="1"/>
      <protection hidden="1"/>
    </xf>
    <xf numFmtId="2" fontId="51" fillId="0" borderId="0" xfId="0" applyNumberFormat="1" applyFont="1" applyAlignment="1" applyProtection="1">
      <alignment vertical="center"/>
      <protection hidden="1"/>
    </xf>
    <xf numFmtId="0" fontId="51" fillId="0" borderId="0" xfId="0" applyFont="1" applyProtection="1">
      <protection hidden="1"/>
    </xf>
    <xf numFmtId="2" fontId="52" fillId="3" borderId="18" xfId="0" applyNumberFormat="1" applyFont="1" applyFill="1" applyBorder="1" applyAlignment="1" applyProtection="1">
      <alignment horizontal="center" vertical="center" wrapText="1"/>
      <protection locked="0" hidden="1"/>
    </xf>
    <xf numFmtId="2" fontId="52" fillId="3" borderId="6" xfId="0" applyNumberFormat="1" applyFont="1" applyFill="1" applyBorder="1" applyAlignment="1" applyProtection="1">
      <alignment horizontal="center" vertical="center" wrapText="1"/>
      <protection hidden="1"/>
    </xf>
    <xf numFmtId="2" fontId="53" fillId="0" borderId="9" xfId="0" applyNumberFormat="1" applyFont="1" applyBorder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left"/>
      <protection hidden="1"/>
    </xf>
    <xf numFmtId="0" fontId="8" fillId="0" borderId="8" xfId="0" applyFont="1" applyBorder="1" applyAlignment="1" applyProtection="1">
      <alignment horizontal="center"/>
      <protection hidden="1"/>
    </xf>
    <xf numFmtId="1" fontId="8" fillId="0" borderId="8" xfId="0" applyNumberFormat="1" applyFont="1" applyBorder="1" applyAlignment="1" applyProtection="1">
      <alignment horizontal="center" vertical="center"/>
      <protection hidden="1"/>
    </xf>
    <xf numFmtId="0" fontId="9" fillId="4" borderId="8" xfId="0" applyFont="1" applyFill="1" applyBorder="1" applyProtection="1">
      <protection locked="0" hidden="1"/>
    </xf>
    <xf numFmtId="0" fontId="8" fillId="0" borderId="10" xfId="0" applyFont="1" applyBorder="1" applyAlignment="1" applyProtection="1">
      <alignment horizontal="center"/>
      <protection hidden="1"/>
    </xf>
    <xf numFmtId="1" fontId="8" fillId="0" borderId="14" xfId="0" applyNumberFormat="1" applyFont="1" applyBorder="1" applyAlignment="1" applyProtection="1">
      <alignment horizontal="center" vertical="center"/>
      <protection hidden="1"/>
    </xf>
    <xf numFmtId="2" fontId="53" fillId="0" borderId="1" xfId="0" applyNumberFormat="1" applyFont="1" applyBorder="1" applyAlignment="1" applyProtection="1">
      <alignment horizontal="center" vertical="center"/>
      <protection hidden="1"/>
    </xf>
    <xf numFmtId="1" fontId="54" fillId="0" borderId="9" xfId="0" applyNumberFormat="1" applyFont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 wrapText="1"/>
      <protection hidden="1"/>
    </xf>
    <xf numFmtId="165" fontId="8" fillId="2" borderId="5" xfId="0" applyNumberFormat="1" applyFont="1" applyFill="1" applyBorder="1" applyAlignment="1" applyProtection="1">
      <alignment horizontal="left" indent="1"/>
      <protection hidden="1"/>
    </xf>
    <xf numFmtId="2" fontId="53" fillId="2" borderId="9" xfId="0" applyNumberFormat="1" applyFont="1" applyFill="1" applyBorder="1" applyAlignment="1" applyProtection="1">
      <alignment horizontal="center" vertical="center"/>
      <protection hidden="1"/>
    </xf>
    <xf numFmtId="1" fontId="8" fillId="2" borderId="10" xfId="0" applyNumberFormat="1" applyFont="1" applyFill="1" applyBorder="1" applyAlignment="1" applyProtection="1">
      <alignment horizontal="center" vertical="center"/>
      <protection hidden="1"/>
    </xf>
    <xf numFmtId="2" fontId="48" fillId="2" borderId="5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Protection="1">
      <protection locked="0" hidden="1"/>
    </xf>
    <xf numFmtId="164" fontId="7" fillId="2" borderId="5" xfId="0" applyNumberFormat="1" applyFont="1" applyFill="1" applyBorder="1" applyProtection="1">
      <protection hidden="1"/>
    </xf>
    <xf numFmtId="0" fontId="9" fillId="2" borderId="0" xfId="0" applyFont="1" applyFill="1" applyProtection="1">
      <protection hidden="1"/>
    </xf>
    <xf numFmtId="0" fontId="8" fillId="2" borderId="4" xfId="0" applyFont="1" applyFill="1" applyBorder="1" applyAlignment="1" applyProtection="1">
      <alignment horizontal="center" wrapText="1"/>
      <protection hidden="1"/>
    </xf>
    <xf numFmtId="165" fontId="8" fillId="2" borderId="4" xfId="0" applyNumberFormat="1" applyFont="1" applyFill="1" applyBorder="1" applyAlignment="1" applyProtection="1">
      <alignment horizontal="left" indent="1"/>
      <protection hidden="1"/>
    </xf>
    <xf numFmtId="1" fontId="8" fillId="2" borderId="4" xfId="0" applyNumberFormat="1" applyFont="1" applyFill="1" applyBorder="1" applyAlignment="1" applyProtection="1">
      <alignment horizontal="center" vertical="center"/>
      <protection hidden="1"/>
    </xf>
    <xf numFmtId="2" fontId="48" fillId="2" borderId="4" xfId="0" applyNumberFormat="1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Protection="1">
      <protection locked="0" hidden="1"/>
    </xf>
    <xf numFmtId="165" fontId="8" fillId="2" borderId="1" xfId="0" applyNumberFormat="1" applyFont="1" applyFill="1" applyBorder="1" applyAlignment="1" applyProtection="1">
      <alignment horizontal="left" indent="1"/>
      <protection hidden="1"/>
    </xf>
    <xf numFmtId="1" fontId="8" fillId="2" borderId="9" xfId="0" applyNumberFormat="1" applyFont="1" applyFill="1" applyBorder="1" applyAlignment="1" applyProtection="1">
      <alignment horizontal="center" vertical="center"/>
      <protection hidden="1"/>
    </xf>
    <xf numFmtId="2" fontId="48" fillId="2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left"/>
      <protection hidden="1"/>
    </xf>
    <xf numFmtId="0" fontId="8" fillId="0" borderId="12" xfId="0" applyFont="1" applyBorder="1" applyAlignment="1" applyProtection="1">
      <alignment horizontal="left"/>
      <protection hidden="1"/>
    </xf>
    <xf numFmtId="0" fontId="8" fillId="0" borderId="2" xfId="0" applyFont="1" applyBorder="1" applyAlignment="1" applyProtection="1">
      <alignment horizontal="left" wrapText="1"/>
      <protection hidden="1"/>
    </xf>
    <xf numFmtId="0" fontId="8" fillId="0" borderId="12" xfId="0" applyFont="1" applyBorder="1" applyAlignment="1" applyProtection="1">
      <alignment horizontal="left" wrapText="1"/>
      <protection hidden="1"/>
    </xf>
    <xf numFmtId="0" fontId="8" fillId="2" borderId="2" xfId="0" applyFont="1" applyFill="1" applyBorder="1" applyAlignment="1" applyProtection="1">
      <alignment horizontal="left"/>
      <protection hidden="1"/>
    </xf>
    <xf numFmtId="0" fontId="8" fillId="2" borderId="12" xfId="0" applyFont="1" applyFill="1" applyBorder="1" applyAlignment="1" applyProtection="1">
      <alignment horizontal="left"/>
      <protection hidden="1"/>
    </xf>
    <xf numFmtId="0" fontId="7" fillId="2" borderId="2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left"/>
      <protection hidden="1"/>
    </xf>
    <xf numFmtId="0" fontId="7" fillId="0" borderId="12" xfId="0" applyFont="1" applyBorder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left" wrapText="1"/>
      <protection hidden="1"/>
    </xf>
    <xf numFmtId="0" fontId="7" fillId="0" borderId="12" xfId="0" applyFont="1" applyBorder="1" applyAlignment="1" applyProtection="1">
      <alignment horizontal="left" wrapText="1"/>
      <protection hidden="1"/>
    </xf>
    <xf numFmtId="0" fontId="13" fillId="0" borderId="2" xfId="0" applyFont="1" applyBorder="1" applyAlignment="1" applyProtection="1">
      <alignment horizontal="left" wrapText="1"/>
      <protection hidden="1"/>
    </xf>
    <xf numFmtId="0" fontId="13" fillId="0" borderId="12" xfId="0" applyFont="1" applyBorder="1" applyAlignment="1" applyProtection="1">
      <alignment horizontal="left" wrapText="1"/>
      <protection hidden="1"/>
    </xf>
    <xf numFmtId="2" fontId="1" fillId="0" borderId="26" xfId="0" applyNumberFormat="1" applyFont="1" applyBorder="1" applyAlignment="1" applyProtection="1">
      <alignment horizontal="center" vertical="center" wrapText="1"/>
      <protection hidden="1"/>
    </xf>
    <xf numFmtId="2" fontId="1" fillId="0" borderId="27" xfId="0" applyNumberFormat="1" applyFont="1" applyBorder="1" applyAlignment="1" applyProtection="1">
      <alignment horizontal="center" vertical="center" wrapText="1"/>
      <protection hidden="1"/>
    </xf>
    <xf numFmtId="2" fontId="1" fillId="0" borderId="28" xfId="0" applyNumberFormat="1" applyFont="1" applyBorder="1" applyAlignment="1" applyProtection="1">
      <alignment horizontal="center" vertical="center" wrapText="1"/>
      <protection hidden="1"/>
    </xf>
    <xf numFmtId="2" fontId="1" fillId="0" borderId="34" xfId="0" applyNumberFormat="1" applyFont="1" applyBorder="1" applyAlignment="1" applyProtection="1">
      <alignment horizontal="center" vertical="center" wrapText="1"/>
      <protection hidden="1"/>
    </xf>
    <xf numFmtId="2" fontId="1" fillId="0" borderId="0" xfId="0" applyNumberFormat="1" applyFont="1" applyAlignment="1" applyProtection="1">
      <alignment horizontal="center" vertical="center" wrapText="1"/>
      <protection hidden="1"/>
    </xf>
    <xf numFmtId="2" fontId="1" fillId="0" borderId="38" xfId="0" applyNumberFormat="1" applyFont="1" applyBorder="1" applyAlignment="1" applyProtection="1">
      <alignment horizontal="center" vertical="center" wrapText="1"/>
      <protection hidden="1"/>
    </xf>
    <xf numFmtId="2" fontId="1" fillId="0" borderId="29" xfId="0" applyNumberFormat="1" applyFont="1" applyBorder="1" applyAlignment="1" applyProtection="1">
      <alignment horizontal="center" vertical="center" wrapText="1"/>
      <protection hidden="1"/>
    </xf>
    <xf numFmtId="2" fontId="1" fillId="0" borderId="30" xfId="0" applyNumberFormat="1" applyFont="1" applyBorder="1" applyAlignment="1" applyProtection="1">
      <alignment horizontal="center" vertical="center" wrapText="1"/>
      <protection hidden="1"/>
    </xf>
    <xf numFmtId="2" fontId="1" fillId="0" borderId="31" xfId="0" applyNumberFormat="1" applyFont="1" applyBorder="1" applyAlignment="1" applyProtection="1">
      <alignment horizontal="center" vertical="center" wrapText="1"/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5" fillId="0" borderId="18" xfId="0" applyFont="1" applyBorder="1" applyAlignment="1" applyProtection="1">
      <alignment horizontal="center" vertical="center"/>
      <protection hidden="1"/>
    </xf>
    <xf numFmtId="0" fontId="35" fillId="0" borderId="17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 wrapText="1"/>
      <protection hidden="1"/>
    </xf>
    <xf numFmtId="0" fontId="22" fillId="0" borderId="17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164" fontId="16" fillId="0" borderId="19" xfId="0" applyNumberFormat="1" applyFont="1" applyBorder="1" applyAlignment="1" applyProtection="1">
      <alignment horizontal="center" vertical="center" wrapText="1"/>
      <protection hidden="1"/>
    </xf>
    <xf numFmtId="164" fontId="16" fillId="0" borderId="20" xfId="0" applyNumberFormat="1" applyFont="1" applyBorder="1" applyAlignment="1" applyProtection="1">
      <alignment horizontal="center" vertical="center" wrapText="1"/>
      <protection hidden="1"/>
    </xf>
    <xf numFmtId="164" fontId="16" fillId="0" borderId="21" xfId="0" applyNumberFormat="1" applyFont="1" applyBorder="1" applyAlignment="1" applyProtection="1">
      <alignment horizontal="center" vertical="center" wrapText="1"/>
      <protection hidden="1"/>
    </xf>
    <xf numFmtId="2" fontId="13" fillId="2" borderId="23" xfId="0" applyNumberFormat="1" applyFont="1" applyFill="1" applyBorder="1" applyAlignment="1" applyProtection="1">
      <alignment horizontal="center" vertical="center" wrapText="1"/>
      <protection hidden="1"/>
    </xf>
    <xf numFmtId="2" fontId="13" fillId="2" borderId="24" xfId="0" applyNumberFormat="1" applyFont="1" applyFill="1" applyBorder="1" applyAlignment="1" applyProtection="1">
      <alignment horizontal="center" vertical="center" wrapText="1"/>
      <protection hidden="1"/>
    </xf>
    <xf numFmtId="2" fontId="13" fillId="2" borderId="25" xfId="0" applyNumberFormat="1" applyFont="1" applyFill="1" applyBorder="1" applyAlignment="1" applyProtection="1">
      <alignment horizontal="center" vertical="center" wrapText="1"/>
      <protection hidden="1"/>
    </xf>
    <xf numFmtId="1" fontId="13" fillId="2" borderId="19" xfId="0" applyNumberFormat="1" applyFont="1" applyFill="1" applyBorder="1" applyAlignment="1" applyProtection="1">
      <alignment horizontal="center" vertical="center" textRotation="90" wrapText="1"/>
      <protection hidden="1"/>
    </xf>
    <xf numFmtId="1" fontId="13" fillId="2" borderId="20" xfId="0" applyNumberFormat="1" applyFont="1" applyFill="1" applyBorder="1" applyAlignment="1" applyProtection="1">
      <alignment horizontal="center" vertical="center" textRotation="90" wrapText="1"/>
      <protection hidden="1"/>
    </xf>
    <xf numFmtId="1" fontId="13" fillId="2" borderId="21" xfId="0" applyNumberFormat="1" applyFont="1" applyFill="1" applyBorder="1" applyAlignment="1" applyProtection="1">
      <alignment horizontal="center" vertical="center" textRotation="90" wrapText="1"/>
      <protection hidden="1"/>
    </xf>
    <xf numFmtId="2" fontId="45" fillId="2" borderId="23" xfId="0" applyNumberFormat="1" applyFont="1" applyFill="1" applyBorder="1" applyAlignment="1" applyProtection="1">
      <alignment horizontal="center" vertical="center" wrapText="1"/>
      <protection hidden="1"/>
    </xf>
    <xf numFmtId="2" fontId="45" fillId="2" borderId="24" xfId="0" applyNumberFormat="1" applyFont="1" applyFill="1" applyBorder="1" applyAlignment="1" applyProtection="1">
      <alignment horizontal="center" vertical="center" wrapText="1"/>
      <protection hidden="1"/>
    </xf>
    <xf numFmtId="2" fontId="45" fillId="2" borderId="25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7" xfId="0" applyFont="1" applyBorder="1" applyAlignment="1" applyProtection="1">
      <alignment horizontal="center" vertical="center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  <xf numFmtId="164" fontId="18" fillId="0" borderId="7" xfId="0" applyNumberFormat="1" applyFont="1" applyBorder="1" applyAlignment="1" applyProtection="1">
      <alignment horizontal="center" vertical="center"/>
      <protection hidden="1"/>
    </xf>
    <xf numFmtId="164" fontId="18" fillId="0" borderId="18" xfId="0" applyNumberFormat="1" applyFont="1" applyBorder="1" applyAlignment="1" applyProtection="1">
      <alignment horizontal="center" vertical="center"/>
      <protection hidden="1"/>
    </xf>
    <xf numFmtId="164" fontId="18" fillId="0" borderId="17" xfId="0" applyNumberFormat="1" applyFont="1" applyBorder="1" applyAlignment="1" applyProtection="1">
      <alignment horizontal="center" vertical="center"/>
      <protection hidden="1"/>
    </xf>
    <xf numFmtId="0" fontId="30" fillId="0" borderId="7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30" fillId="0" borderId="17" xfId="0" applyFont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textRotation="90"/>
      <protection hidden="1"/>
    </xf>
    <xf numFmtId="0" fontId="0" fillId="0" borderId="20" xfId="0" applyBorder="1" applyAlignment="1" applyProtection="1">
      <alignment horizontal="center" textRotation="90"/>
      <protection hidden="1"/>
    </xf>
    <xf numFmtId="0" fontId="0" fillId="0" borderId="21" xfId="0" applyBorder="1" applyAlignment="1" applyProtection="1">
      <alignment horizontal="center" textRotation="90"/>
      <protection hidden="1"/>
    </xf>
    <xf numFmtId="0" fontId="13" fillId="0" borderId="2" xfId="0" applyFont="1" applyBorder="1" applyAlignment="1" applyProtection="1">
      <alignment horizontal="left"/>
      <protection hidden="1"/>
    </xf>
    <xf numFmtId="0" fontId="13" fillId="0" borderId="12" xfId="0" applyFont="1" applyBorder="1" applyAlignment="1" applyProtection="1">
      <alignment horizontal="left"/>
      <protection hidden="1"/>
    </xf>
    <xf numFmtId="14" fontId="0" fillId="0" borderId="19" xfId="0" applyNumberFormat="1" applyBorder="1" applyAlignment="1" applyProtection="1">
      <alignment horizontal="center" textRotation="90"/>
      <protection hidden="1"/>
    </xf>
    <xf numFmtId="14" fontId="0" fillId="0" borderId="20" xfId="0" applyNumberFormat="1" applyBorder="1" applyAlignment="1" applyProtection="1">
      <alignment horizontal="center" textRotation="90"/>
      <protection hidden="1"/>
    </xf>
    <xf numFmtId="14" fontId="0" fillId="0" borderId="21" xfId="0" applyNumberFormat="1" applyBorder="1" applyAlignment="1" applyProtection="1">
      <alignment horizontal="center" textRotation="90"/>
      <protection hidden="1"/>
    </xf>
    <xf numFmtId="49" fontId="0" fillId="0" borderId="19" xfId="0" applyNumberFormat="1" applyBorder="1" applyAlignment="1" applyProtection="1">
      <alignment horizontal="center" textRotation="90"/>
      <protection hidden="1"/>
    </xf>
    <xf numFmtId="49" fontId="0" fillId="0" borderId="20" xfId="0" applyNumberFormat="1" applyBorder="1" applyAlignment="1" applyProtection="1">
      <alignment horizontal="center" textRotation="90"/>
      <protection hidden="1"/>
    </xf>
    <xf numFmtId="49" fontId="0" fillId="0" borderId="21" xfId="0" applyNumberFormat="1" applyBorder="1" applyAlignment="1" applyProtection="1">
      <alignment horizontal="center" textRotation="90"/>
      <protection hidden="1"/>
    </xf>
    <xf numFmtId="0" fontId="33" fillId="0" borderId="20" xfId="0" applyFont="1" applyBorder="1" applyAlignment="1" applyProtection="1">
      <alignment horizontal="center" textRotation="90"/>
      <protection hidden="1"/>
    </xf>
    <xf numFmtId="0" fontId="33" fillId="0" borderId="21" xfId="0" applyFont="1" applyBorder="1" applyAlignment="1" applyProtection="1">
      <alignment horizontal="center" textRotation="90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left"/>
      <protection hidden="1"/>
    </xf>
    <xf numFmtId="0" fontId="38" fillId="0" borderId="2" xfId="0" applyFont="1" applyBorder="1" applyAlignment="1" applyProtection="1">
      <alignment horizontal="left"/>
      <protection hidden="1"/>
    </xf>
    <xf numFmtId="0" fontId="38" fillId="0" borderId="12" xfId="0" applyFont="1" applyBorder="1" applyAlignment="1" applyProtection="1">
      <alignment horizontal="left"/>
      <protection hidden="1"/>
    </xf>
    <xf numFmtId="0" fontId="11" fillId="0" borderId="2" xfId="0" applyFont="1" applyBorder="1" applyAlignment="1" applyProtection="1">
      <alignment horizontal="left"/>
      <protection hidden="1"/>
    </xf>
    <xf numFmtId="0" fontId="11" fillId="0" borderId="12" xfId="0" applyFont="1" applyBorder="1" applyAlignment="1" applyProtection="1">
      <alignment horizontal="left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left" wrapText="1"/>
      <protection hidden="1"/>
    </xf>
    <xf numFmtId="0" fontId="7" fillId="2" borderId="2" xfId="0" applyFont="1" applyFill="1" applyBorder="1" applyAlignment="1" applyProtection="1">
      <alignment horizontal="left" wrapText="1"/>
      <protection hidden="1"/>
    </xf>
    <xf numFmtId="0" fontId="7" fillId="2" borderId="12" xfId="0" applyFont="1" applyFill="1" applyBorder="1" applyAlignment="1" applyProtection="1">
      <alignment horizontal="left" wrapText="1"/>
      <protection hidden="1"/>
    </xf>
    <xf numFmtId="0" fontId="8" fillId="2" borderId="2" xfId="0" applyFont="1" applyFill="1" applyBorder="1" applyAlignment="1" applyProtection="1">
      <alignment horizontal="left" wrapText="1"/>
      <protection hidden="1"/>
    </xf>
    <xf numFmtId="0" fontId="8" fillId="2" borderId="12" xfId="0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7" fillId="0" borderId="9" xfId="0" applyFont="1" applyBorder="1" applyAlignment="1" applyProtection="1">
      <alignment horizontal="left" wrapText="1"/>
      <protection hidden="1"/>
    </xf>
    <xf numFmtId="0" fontId="7" fillId="0" borderId="15" xfId="0" applyFont="1" applyBorder="1" applyAlignment="1" applyProtection="1">
      <alignment horizontal="left" wrapText="1"/>
      <protection hidden="1"/>
    </xf>
    <xf numFmtId="0" fontId="13" fillId="2" borderId="10" xfId="0" applyFont="1" applyFill="1" applyBorder="1" applyAlignment="1" applyProtection="1">
      <alignment horizontal="left" wrapText="1"/>
      <protection hidden="1"/>
    </xf>
    <xf numFmtId="0" fontId="13" fillId="2" borderId="14" xfId="0" applyFont="1" applyFill="1" applyBorder="1" applyAlignment="1" applyProtection="1">
      <alignment horizontal="left" wrapText="1"/>
      <protection hidden="1"/>
    </xf>
    <xf numFmtId="0" fontId="7" fillId="0" borderId="10" xfId="0" applyFont="1" applyBorder="1" applyAlignment="1" applyProtection="1">
      <alignment horizontal="left" wrapText="1"/>
      <protection hidden="1"/>
    </xf>
    <xf numFmtId="0" fontId="7" fillId="0" borderId="14" xfId="0" applyFont="1" applyBorder="1" applyAlignment="1" applyProtection="1">
      <alignment horizontal="left" wrapText="1"/>
      <protection hidden="1"/>
    </xf>
    <xf numFmtId="0" fontId="13" fillId="0" borderId="4" xfId="0" applyFont="1" applyBorder="1" applyAlignment="1" applyProtection="1">
      <alignment horizontal="left" wrapText="1"/>
      <protection hidden="1"/>
    </xf>
    <xf numFmtId="0" fontId="8" fillId="2" borderId="4" xfId="0" applyFont="1" applyFill="1" applyBorder="1" applyAlignment="1" applyProtection="1">
      <alignment horizontal="left" wrapText="1"/>
      <protection hidden="1"/>
    </xf>
    <xf numFmtId="0" fontId="7" fillId="0" borderId="32" xfId="0" applyFont="1" applyBorder="1" applyAlignment="1" applyProtection="1">
      <alignment horizontal="left" wrapText="1"/>
      <protection hidden="1"/>
    </xf>
    <xf numFmtId="0" fontId="7" fillId="0" borderId="33" xfId="0" applyFont="1" applyBorder="1" applyAlignment="1" applyProtection="1">
      <alignment horizontal="left" wrapText="1"/>
      <protection hidden="1"/>
    </xf>
  </cellXfs>
  <cellStyles count="3">
    <cellStyle name="Excel Built-in Normal" xfId="2" xr:uid="{D4BEA612-4291-EC4E-84D6-8D7700EDAFEF}"/>
    <cellStyle name="Обычный" xfId="0" builtinId="0"/>
    <cellStyle name="Обычный 2" xfId="1" xr:uid="{00000000-0005-0000-0000-000001000000}"/>
  </cellStyles>
  <dxfs count="26"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u val="none"/>
        <color theme="1"/>
      </font>
      <fill>
        <patternFill patternType="solid">
          <fgColor theme="1"/>
          <bgColor theme="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FF6F75"/>
      </font>
    </dxf>
    <dxf>
      <font>
        <color rgb="FFFF6F75"/>
      </font>
    </dxf>
    <dxf>
      <font>
        <color rgb="FFFF6F75"/>
      </font>
    </dxf>
    <dxf>
      <font>
        <color theme="5" tint="0.59996337778862885"/>
      </font>
    </dxf>
    <dxf>
      <font>
        <color rgb="FFFF6F75"/>
      </font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6F75"/>
      <color rgb="FF4AFF96"/>
      <color rgb="FFFFB4D7"/>
      <color rgb="FFFF7B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146107</xdr:colOff>
      <xdr:row>0</xdr:row>
      <xdr:rowOff>11239</xdr:rowOff>
    </xdr:from>
    <xdr:to>
      <xdr:col>3</xdr:col>
      <xdr:colOff>146107</xdr:colOff>
      <xdr:row>525</xdr:row>
      <xdr:rowOff>0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3DDF8D45-F46B-A464-3097-1C7D12FEAE99}"/>
            </a:ext>
          </a:extLst>
        </xdr:cNvPr>
        <xdr:cNvCxnSpPr/>
      </xdr:nvCxnSpPr>
      <xdr:spPr>
        <a:xfrm>
          <a:off x="1326195" y="11239"/>
          <a:ext cx="0" cy="10609557"/>
        </a:xfrm>
        <a:prstGeom prst="line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 filterMode="1">
    <pageSetUpPr fitToPage="1"/>
  </sheetPr>
  <dimension ref="A1:Q530"/>
  <sheetViews>
    <sheetView tabSelected="1" topLeftCell="E1" zoomScale="112" zoomScaleNormal="90" workbookViewId="0">
      <selection activeCell="G533" sqref="G533"/>
    </sheetView>
  </sheetViews>
  <sheetFormatPr defaultColWidth="8.77734375" defaultRowHeight="18" outlineLevelRow="1" outlineLevelCol="1" x14ac:dyDescent="0.3"/>
  <cols>
    <col min="1" max="3" width="5.109375" style="1" hidden="1" customWidth="1" outlineLevel="1"/>
    <col min="4" max="4" width="3.77734375" style="1" hidden="1" customWidth="1" outlineLevel="1"/>
    <col min="5" max="5" width="28.77734375" style="117" customWidth="1" collapsed="1"/>
    <col min="6" max="6" width="51.33203125" style="117" customWidth="1"/>
    <col min="7" max="7" width="22.33203125" style="118" customWidth="1"/>
    <col min="8" max="8" width="5.33203125" style="118" customWidth="1"/>
    <col min="9" max="9" width="8.44140625" style="13" customWidth="1"/>
    <col min="10" max="10" width="11.77734375" style="225" customWidth="1"/>
    <col min="11" max="11" width="11.77734375" style="189" customWidth="1"/>
    <col min="12" max="12" width="11.77734375" style="217" customWidth="1"/>
    <col min="13" max="13" width="13.109375" style="183" customWidth="1"/>
    <col min="14" max="14" width="14.6640625" style="5" customWidth="1"/>
    <col min="15" max="15" width="10.44140625" style="4" customWidth="1"/>
    <col min="16" max="16" width="7.44140625" style="1" customWidth="1"/>
    <col min="17" max="17" width="12.44140625" style="6" customWidth="1"/>
    <col min="18" max="16384" width="8.77734375" style="1"/>
  </cols>
  <sheetData>
    <row r="1" spans="1:17" ht="26.55" customHeight="1" thickBot="1" x14ac:dyDescent="0.55000000000000004">
      <c r="E1" s="2" t="s">
        <v>505</v>
      </c>
      <c r="F1" s="2"/>
      <c r="G1" s="3"/>
      <c r="H1" s="3"/>
      <c r="I1" s="3"/>
      <c r="J1" s="218"/>
      <c r="K1" s="188"/>
      <c r="L1" s="205"/>
    </row>
    <row r="2" spans="1:17" ht="22.95" customHeight="1" thickBot="1" x14ac:dyDescent="0.35">
      <c r="A2" s="310">
        <f>F2</f>
        <v>0</v>
      </c>
      <c r="B2" s="310">
        <f>F3</f>
        <v>0</v>
      </c>
      <c r="C2" s="307">
        <f>F7</f>
        <v>0</v>
      </c>
      <c r="D2" s="7"/>
      <c r="E2" s="8" t="s">
        <v>202</v>
      </c>
      <c r="F2" s="127"/>
      <c r="G2" s="9"/>
      <c r="H2" s="12"/>
      <c r="J2" s="265" t="s">
        <v>516</v>
      </c>
      <c r="K2" s="266"/>
      <c r="L2" s="266"/>
      <c r="M2" s="266"/>
      <c r="N2" s="266"/>
      <c r="O2" s="266"/>
      <c r="P2" s="266"/>
      <c r="Q2" s="267"/>
    </row>
    <row r="3" spans="1:17" ht="22.95" customHeight="1" thickBot="1" x14ac:dyDescent="0.4">
      <c r="A3" s="311"/>
      <c r="B3" s="311"/>
      <c r="C3" s="308"/>
      <c r="D3" s="11"/>
      <c r="E3" s="8" t="s">
        <v>16</v>
      </c>
      <c r="F3" s="128"/>
      <c r="G3" s="9"/>
      <c r="H3" s="9"/>
      <c r="I3" s="10"/>
      <c r="J3" s="268"/>
      <c r="K3" s="269"/>
      <c r="L3" s="269"/>
      <c r="M3" s="269"/>
      <c r="N3" s="269"/>
      <c r="O3" s="269"/>
      <c r="P3" s="269"/>
      <c r="Q3" s="270"/>
    </row>
    <row r="4" spans="1:17" ht="22.95" customHeight="1" thickBot="1" x14ac:dyDescent="0.35">
      <c r="A4" s="311"/>
      <c r="B4" s="311"/>
      <c r="C4" s="308"/>
      <c r="D4" s="11"/>
      <c r="E4" s="8" t="s">
        <v>203</v>
      </c>
      <c r="F4" s="129"/>
      <c r="G4" s="12"/>
      <c r="H4" s="12"/>
      <c r="J4" s="271"/>
      <c r="K4" s="272"/>
      <c r="L4" s="272"/>
      <c r="M4" s="272"/>
      <c r="N4" s="272"/>
      <c r="O4" s="272"/>
      <c r="P4" s="272"/>
      <c r="Q4" s="273"/>
    </row>
    <row r="5" spans="1:17" ht="22.95" customHeight="1" thickBot="1" x14ac:dyDescent="0.35">
      <c r="A5" s="311"/>
      <c r="B5" s="311"/>
      <c r="C5" s="308"/>
      <c r="D5" s="11"/>
      <c r="E5" s="8" t="s">
        <v>204</v>
      </c>
      <c r="F5" s="130"/>
      <c r="G5" s="14"/>
      <c r="H5" s="14"/>
      <c r="I5" s="14"/>
      <c r="J5" s="219"/>
      <c r="K5" s="190"/>
      <c r="L5" s="206"/>
      <c r="M5" s="184"/>
      <c r="N5" s="14"/>
      <c r="O5" s="14"/>
      <c r="P5" s="14"/>
      <c r="Q5" s="14"/>
    </row>
    <row r="6" spans="1:17" ht="22.05" customHeight="1" thickBot="1" x14ac:dyDescent="0.35">
      <c r="A6" s="311"/>
      <c r="B6" s="311"/>
      <c r="C6" s="308"/>
      <c r="D6" s="11"/>
      <c r="E6" s="15" t="s">
        <v>205</v>
      </c>
      <c r="F6" s="131"/>
      <c r="G6" s="14"/>
      <c r="H6" s="299" t="s">
        <v>208</v>
      </c>
      <c r="I6" s="300"/>
      <c r="J6" s="300"/>
      <c r="K6" s="301"/>
      <c r="L6" s="207"/>
      <c r="M6" s="202"/>
      <c r="N6" s="14"/>
      <c r="O6" s="274" t="s">
        <v>285</v>
      </c>
      <c r="P6" s="275"/>
      <c r="Q6" s="276"/>
    </row>
    <row r="7" spans="1:17" ht="25.95" customHeight="1" thickBot="1" x14ac:dyDescent="0.35">
      <c r="A7" s="312"/>
      <c r="B7" s="312"/>
      <c r="C7" s="309"/>
      <c r="D7" s="11"/>
      <c r="E7" s="8" t="s">
        <v>206</v>
      </c>
      <c r="F7" s="130"/>
      <c r="G7" s="14"/>
      <c r="H7" s="296">
        <f>N13+N122+N229+N260+N309+N341+N350+N365+N426+N440+N457+N469+N493+N518+(P7*23)</f>
        <v>23</v>
      </c>
      <c r="I7" s="297"/>
      <c r="J7" s="297"/>
      <c r="K7" s="298"/>
      <c r="L7" s="208"/>
      <c r="M7" s="203"/>
      <c r="N7" s="14"/>
      <c r="O7" s="185" t="s">
        <v>506</v>
      </c>
      <c r="P7" s="277">
        <v>1</v>
      </c>
      <c r="Q7" s="278"/>
    </row>
    <row r="8" spans="1:17" ht="22.05" customHeight="1" thickBot="1" x14ac:dyDescent="0.4">
      <c r="A8" s="313" t="str">
        <f>E2</f>
        <v>Наименование предприятия</v>
      </c>
      <c r="B8" s="302" t="str">
        <f>E3</f>
        <v>ФИО Заказчика</v>
      </c>
      <c r="C8" s="302" t="str">
        <f>E7</f>
        <v>Дата Доставки</v>
      </c>
      <c r="D8" s="16"/>
      <c r="E8" s="17" t="s">
        <v>207</v>
      </c>
      <c r="F8" s="132"/>
      <c r="G8" s="18"/>
      <c r="H8" s="18"/>
      <c r="I8" s="18"/>
      <c r="J8" s="220"/>
      <c r="K8" s="191"/>
      <c r="L8" s="209"/>
      <c r="M8" s="204"/>
      <c r="N8" s="18"/>
      <c r="O8" s="18"/>
    </row>
    <row r="9" spans="1:17" ht="22.05" customHeight="1" thickBot="1" x14ac:dyDescent="0.4">
      <c r="A9" s="313"/>
      <c r="B9" s="303"/>
      <c r="C9" s="303"/>
      <c r="D9" s="16"/>
      <c r="E9" s="181"/>
      <c r="F9" s="182"/>
      <c r="G9" s="18"/>
      <c r="H9" s="18"/>
      <c r="I9" s="18"/>
      <c r="J9" s="221"/>
      <c r="K9" s="18"/>
      <c r="L9" s="18"/>
      <c r="M9" s="1"/>
      <c r="N9" s="6"/>
      <c r="O9" s="1"/>
      <c r="Q9" s="1"/>
    </row>
    <row r="10" spans="1:17" ht="14.55" customHeight="1" x14ac:dyDescent="0.3">
      <c r="A10" s="313"/>
      <c r="B10" s="303"/>
      <c r="C10" s="303"/>
      <c r="D10" s="16"/>
      <c r="E10" s="315" t="s">
        <v>95</v>
      </c>
      <c r="F10" s="316"/>
      <c r="G10" s="316"/>
      <c r="H10" s="316"/>
      <c r="I10" s="317"/>
      <c r="J10" s="285" t="s">
        <v>503</v>
      </c>
      <c r="K10" s="288" t="s">
        <v>502</v>
      </c>
      <c r="L10" s="291" t="s">
        <v>102</v>
      </c>
      <c r="M10" s="279" t="s">
        <v>177</v>
      </c>
      <c r="N10" s="282" t="s">
        <v>501</v>
      </c>
      <c r="O10" s="1"/>
      <c r="Q10" s="1"/>
    </row>
    <row r="11" spans="1:17" ht="10.95" customHeight="1" thickBot="1" x14ac:dyDescent="0.35">
      <c r="A11" s="313"/>
      <c r="B11" s="303"/>
      <c r="C11" s="303"/>
      <c r="D11" s="19"/>
      <c r="E11" s="318"/>
      <c r="F11" s="319"/>
      <c r="G11" s="319"/>
      <c r="H11" s="319"/>
      <c r="I11" s="320"/>
      <c r="J11" s="286"/>
      <c r="K11" s="289"/>
      <c r="L11" s="292"/>
      <c r="M11" s="280"/>
      <c r="N11" s="283"/>
      <c r="O11" s="1"/>
      <c r="Q11" s="1"/>
    </row>
    <row r="12" spans="1:17" ht="70.95" customHeight="1" thickBot="1" x14ac:dyDescent="0.35">
      <c r="A12" s="314"/>
      <c r="B12" s="304"/>
      <c r="C12" s="304"/>
      <c r="D12" s="19"/>
      <c r="E12" s="294" t="s">
        <v>57</v>
      </c>
      <c r="F12" s="295"/>
      <c r="G12" s="140" t="s">
        <v>544</v>
      </c>
      <c r="H12" s="20"/>
      <c r="I12" s="21" t="s">
        <v>186</v>
      </c>
      <c r="J12" s="287"/>
      <c r="K12" s="290"/>
      <c r="L12" s="293"/>
      <c r="M12" s="281"/>
      <c r="N12" s="284"/>
      <c r="O12" s="1"/>
      <c r="Q12" s="1"/>
    </row>
    <row r="13" spans="1:17" ht="29.55" customHeight="1" collapsed="1" thickBot="1" x14ac:dyDescent="0.35">
      <c r="A13" s="38"/>
      <c r="B13" s="38"/>
      <c r="C13" s="38"/>
      <c r="D13" s="38"/>
      <c r="E13" s="133" t="s">
        <v>62</v>
      </c>
      <c r="F13" s="134"/>
      <c r="G13" s="135"/>
      <c r="H13" s="135"/>
      <c r="I13" s="136"/>
      <c r="J13" s="222"/>
      <c r="K13" s="22"/>
      <c r="L13" s="186"/>
      <c r="M13" s="23" t="s">
        <v>64</v>
      </c>
      <c r="N13" s="24">
        <f>SUM(N15:N120)</f>
        <v>0</v>
      </c>
      <c r="O13" s="1"/>
      <c r="Q13" s="1"/>
    </row>
    <row r="14" spans="1:17" ht="24.75" hidden="1" customHeight="1" outlineLevel="1" x14ac:dyDescent="0.3">
      <c r="A14" s="38"/>
      <c r="B14" s="38"/>
      <c r="C14" s="38"/>
      <c r="D14" s="38"/>
      <c r="E14" s="25" t="s">
        <v>17</v>
      </c>
      <c r="F14" s="26"/>
      <c r="G14" s="27"/>
      <c r="H14" s="27"/>
      <c r="I14" s="28"/>
      <c r="J14" s="223"/>
      <c r="K14" s="29"/>
      <c r="L14" s="187"/>
      <c r="M14" s="139"/>
      <c r="N14" s="30"/>
      <c r="O14" s="1"/>
      <c r="Q14" s="1"/>
    </row>
    <row r="15" spans="1:17" s="38" customFormat="1" ht="15" hidden="1" customHeight="1" outlineLevel="1" x14ac:dyDescent="0.25">
      <c r="C15" s="38">
        <v>1</v>
      </c>
      <c r="E15" s="251" t="s">
        <v>65</v>
      </c>
      <c r="F15" s="252"/>
      <c r="G15" s="33" t="s">
        <v>515</v>
      </c>
      <c r="H15" s="34" t="s">
        <v>170</v>
      </c>
      <c r="I15" s="35">
        <v>0.18</v>
      </c>
      <c r="J15" s="224">
        <v>231.2</v>
      </c>
      <c r="K15" s="36">
        <v>0</v>
      </c>
      <c r="L15" s="210">
        <f t="shared" ref="L15:L45" si="0">J15-(J15/100*K15)</f>
        <v>231.2</v>
      </c>
      <c r="M15" s="119">
        <v>0</v>
      </c>
      <c r="N15" s="37">
        <f t="shared" ref="N15:N20" si="1">M15*L15</f>
        <v>0</v>
      </c>
    </row>
    <row r="16" spans="1:17" s="38" customFormat="1" ht="15" hidden="1" customHeight="1" outlineLevel="1" x14ac:dyDescent="0.25">
      <c r="C16" s="38">
        <v>2</v>
      </c>
      <c r="E16" s="251" t="s">
        <v>66</v>
      </c>
      <c r="F16" s="252"/>
      <c r="G16" s="33" t="s">
        <v>124</v>
      </c>
      <c r="H16" s="33" t="s">
        <v>170</v>
      </c>
      <c r="I16" s="39">
        <v>0.25</v>
      </c>
      <c r="J16" s="224">
        <v>318.39999999999998</v>
      </c>
      <c r="K16" s="36">
        <v>0</v>
      </c>
      <c r="L16" s="210">
        <f t="shared" si="0"/>
        <v>318.39999999999998</v>
      </c>
      <c r="M16" s="119">
        <v>0</v>
      </c>
      <c r="N16" s="37">
        <f t="shared" si="1"/>
        <v>0</v>
      </c>
    </row>
    <row r="17" spans="3:14" s="38" customFormat="1" ht="15" hidden="1" customHeight="1" outlineLevel="1" x14ac:dyDescent="0.25">
      <c r="E17" s="31" t="s">
        <v>498</v>
      </c>
      <c r="F17" s="32"/>
      <c r="G17" s="33" t="s">
        <v>124</v>
      </c>
      <c r="H17" s="33" t="s">
        <v>170</v>
      </c>
      <c r="I17" s="39">
        <v>0.5</v>
      </c>
      <c r="J17" s="224">
        <v>595.20000000000005</v>
      </c>
      <c r="K17" s="36">
        <v>0</v>
      </c>
      <c r="L17" s="210">
        <f t="shared" si="0"/>
        <v>595.20000000000005</v>
      </c>
      <c r="M17" s="119">
        <v>0</v>
      </c>
      <c r="N17" s="37">
        <f t="shared" si="1"/>
        <v>0</v>
      </c>
    </row>
    <row r="18" spans="3:14" s="38" customFormat="1" ht="15" hidden="1" customHeight="1" outlineLevel="1" x14ac:dyDescent="0.25">
      <c r="C18" s="38">
        <v>3</v>
      </c>
      <c r="E18" s="251" t="s">
        <v>130</v>
      </c>
      <c r="F18" s="252"/>
      <c r="G18" s="33" t="s">
        <v>515</v>
      </c>
      <c r="H18" s="33" t="s">
        <v>170</v>
      </c>
      <c r="I18" s="39">
        <v>0.18</v>
      </c>
      <c r="J18" s="224">
        <v>212.8</v>
      </c>
      <c r="K18" s="36">
        <v>0</v>
      </c>
      <c r="L18" s="210">
        <f t="shared" si="0"/>
        <v>212.8</v>
      </c>
      <c r="M18" s="119">
        <v>0</v>
      </c>
      <c r="N18" s="37">
        <f t="shared" si="1"/>
        <v>0</v>
      </c>
    </row>
    <row r="19" spans="3:14" s="38" customFormat="1" ht="15" hidden="1" customHeight="1" outlineLevel="1" x14ac:dyDescent="0.25">
      <c r="E19" s="143" t="s">
        <v>279</v>
      </c>
      <c r="F19" s="32"/>
      <c r="G19" s="33" t="s">
        <v>124</v>
      </c>
      <c r="H19" s="33" t="s">
        <v>170</v>
      </c>
      <c r="I19" s="39">
        <v>0.18</v>
      </c>
      <c r="J19" s="224">
        <v>225.6</v>
      </c>
      <c r="K19" s="36">
        <v>0</v>
      </c>
      <c r="L19" s="210">
        <f t="shared" si="0"/>
        <v>225.6</v>
      </c>
      <c r="M19" s="119">
        <v>0</v>
      </c>
      <c r="N19" s="37">
        <f t="shared" si="1"/>
        <v>0</v>
      </c>
    </row>
    <row r="20" spans="3:14" s="38" customFormat="1" ht="15" hidden="1" customHeight="1" outlineLevel="1" x14ac:dyDescent="0.25">
      <c r="C20" s="38">
        <v>4</v>
      </c>
      <c r="E20" s="259" t="s">
        <v>238</v>
      </c>
      <c r="F20" s="260"/>
      <c r="G20" s="33" t="s">
        <v>515</v>
      </c>
      <c r="H20" s="33" t="s">
        <v>170</v>
      </c>
      <c r="I20" s="39">
        <v>0.25</v>
      </c>
      <c r="J20" s="224">
        <v>308</v>
      </c>
      <c r="K20" s="36">
        <v>0</v>
      </c>
      <c r="L20" s="210">
        <f t="shared" si="0"/>
        <v>308</v>
      </c>
      <c r="M20" s="119">
        <v>0</v>
      </c>
      <c r="N20" s="37">
        <f t="shared" si="1"/>
        <v>0</v>
      </c>
    </row>
    <row r="21" spans="3:14" s="38" customFormat="1" ht="15" hidden="1" customHeight="1" outlineLevel="1" x14ac:dyDescent="0.25">
      <c r="E21" s="143" t="s">
        <v>346</v>
      </c>
      <c r="F21" s="144"/>
      <c r="G21" s="33" t="s">
        <v>124</v>
      </c>
      <c r="H21" s="33" t="s">
        <v>166</v>
      </c>
      <c r="I21" s="39">
        <v>3</v>
      </c>
      <c r="J21" s="224">
        <v>1014.4</v>
      </c>
      <c r="K21" s="233">
        <v>0</v>
      </c>
      <c r="L21" s="210">
        <f t="shared" si="0"/>
        <v>1014.4</v>
      </c>
      <c r="M21" s="119">
        <v>0</v>
      </c>
      <c r="N21" s="37">
        <f>M21*L21*I21</f>
        <v>0</v>
      </c>
    </row>
    <row r="22" spans="3:14" s="38" customFormat="1" ht="15" hidden="1" customHeight="1" outlineLevel="1" x14ac:dyDescent="0.25">
      <c r="E22" s="143" t="s">
        <v>347</v>
      </c>
      <c r="F22" s="144"/>
      <c r="G22" s="33" t="s">
        <v>515</v>
      </c>
      <c r="H22" s="33" t="s">
        <v>166</v>
      </c>
      <c r="I22" s="39">
        <v>3.2</v>
      </c>
      <c r="J22" s="224">
        <v>831.2</v>
      </c>
      <c r="K22" s="36">
        <v>0</v>
      </c>
      <c r="L22" s="210">
        <f t="shared" si="0"/>
        <v>831.2</v>
      </c>
      <c r="M22" s="119">
        <v>0</v>
      </c>
      <c r="N22" s="37">
        <f>M22*L22*I22</f>
        <v>0</v>
      </c>
    </row>
    <row r="23" spans="3:14" s="38" customFormat="1" ht="15" hidden="1" customHeight="1" outlineLevel="1" x14ac:dyDescent="0.25">
      <c r="C23" s="38">
        <v>5</v>
      </c>
      <c r="E23" s="251" t="s">
        <v>67</v>
      </c>
      <c r="F23" s="252"/>
      <c r="G23" s="33" t="s">
        <v>124</v>
      </c>
      <c r="H23" s="33" t="s">
        <v>170</v>
      </c>
      <c r="I23" s="39">
        <v>0.25</v>
      </c>
      <c r="J23" s="224">
        <v>235.2</v>
      </c>
      <c r="K23" s="36">
        <v>0</v>
      </c>
      <c r="L23" s="210">
        <f t="shared" si="0"/>
        <v>235.2</v>
      </c>
      <c r="M23" s="119">
        <v>0</v>
      </c>
      <c r="N23" s="37">
        <f>M23*L23</f>
        <v>0</v>
      </c>
    </row>
    <row r="24" spans="3:14" s="38" customFormat="1" ht="15" hidden="1" customHeight="1" outlineLevel="1" x14ac:dyDescent="0.25">
      <c r="E24" s="31" t="s">
        <v>348</v>
      </c>
      <c r="F24" s="32"/>
      <c r="G24" s="33" t="s">
        <v>515</v>
      </c>
      <c r="H24" s="33" t="s">
        <v>166</v>
      </c>
      <c r="I24" s="39">
        <v>3.2</v>
      </c>
      <c r="J24" s="224">
        <v>831.2</v>
      </c>
      <c r="K24" s="233">
        <v>0</v>
      </c>
      <c r="L24" s="210">
        <f t="shared" si="0"/>
        <v>831.2</v>
      </c>
      <c r="M24" s="119">
        <v>0</v>
      </c>
      <c r="N24" s="37">
        <f>M24*L24*I24</f>
        <v>0</v>
      </c>
    </row>
    <row r="25" spans="3:14" s="38" customFormat="1" ht="15" hidden="1" customHeight="1" outlineLevel="1" x14ac:dyDescent="0.25">
      <c r="C25" s="38">
        <v>6</v>
      </c>
      <c r="E25" s="251" t="s">
        <v>68</v>
      </c>
      <c r="F25" s="252"/>
      <c r="G25" s="33" t="s">
        <v>124</v>
      </c>
      <c r="H25" s="33" t="s">
        <v>170</v>
      </c>
      <c r="I25" s="39">
        <v>0.25</v>
      </c>
      <c r="J25" s="224">
        <v>235.2</v>
      </c>
      <c r="K25" s="36">
        <v>0</v>
      </c>
      <c r="L25" s="210">
        <f t="shared" si="0"/>
        <v>235.2</v>
      </c>
      <c r="M25" s="119">
        <v>0</v>
      </c>
      <c r="N25" s="37">
        <f>M25*L25</f>
        <v>0</v>
      </c>
    </row>
    <row r="26" spans="3:14" s="38" customFormat="1" ht="15" hidden="1" customHeight="1" outlineLevel="1" x14ac:dyDescent="0.25">
      <c r="E26" s="31" t="s">
        <v>351</v>
      </c>
      <c r="F26" s="32"/>
      <c r="G26" s="33" t="s">
        <v>515</v>
      </c>
      <c r="H26" s="33" t="s">
        <v>170</v>
      </c>
      <c r="I26" s="39">
        <v>0.2</v>
      </c>
      <c r="J26" s="224">
        <v>159.19999999999999</v>
      </c>
      <c r="K26" s="36">
        <v>0</v>
      </c>
      <c r="L26" s="210">
        <f t="shared" si="0"/>
        <v>159.19999999999999</v>
      </c>
      <c r="M26" s="119">
        <v>0</v>
      </c>
      <c r="N26" s="37">
        <f>M26*L26</f>
        <v>0</v>
      </c>
    </row>
    <row r="27" spans="3:14" s="38" customFormat="1" ht="15" hidden="1" customHeight="1" outlineLevel="1" x14ac:dyDescent="0.25">
      <c r="E27" s="251" t="s">
        <v>143</v>
      </c>
      <c r="F27" s="252"/>
      <c r="G27" s="33" t="s">
        <v>515</v>
      </c>
      <c r="H27" s="33" t="s">
        <v>166</v>
      </c>
      <c r="I27" s="39">
        <v>3.5</v>
      </c>
      <c r="J27" s="224">
        <v>994.4</v>
      </c>
      <c r="K27" s="36">
        <v>0</v>
      </c>
      <c r="L27" s="210">
        <f t="shared" si="0"/>
        <v>994.4</v>
      </c>
      <c r="M27" s="119">
        <v>0</v>
      </c>
      <c r="N27" s="37">
        <f>M27*L27*I27</f>
        <v>0</v>
      </c>
    </row>
    <row r="28" spans="3:14" s="38" customFormat="1" ht="15" hidden="1" customHeight="1" outlineLevel="1" x14ac:dyDescent="0.25">
      <c r="C28" s="38">
        <v>8</v>
      </c>
      <c r="E28" s="251" t="s">
        <v>136</v>
      </c>
      <c r="F28" s="252"/>
      <c r="G28" s="33" t="s">
        <v>124</v>
      </c>
      <c r="H28" s="33" t="s">
        <v>170</v>
      </c>
      <c r="I28" s="39">
        <v>0.25</v>
      </c>
      <c r="J28" s="224">
        <v>316.8</v>
      </c>
      <c r="K28" s="36">
        <v>0</v>
      </c>
      <c r="L28" s="210">
        <f t="shared" si="0"/>
        <v>316.8</v>
      </c>
      <c r="M28" s="119">
        <v>0</v>
      </c>
      <c r="N28" s="37">
        <f>M28*L28</f>
        <v>0</v>
      </c>
    </row>
    <row r="29" spans="3:14" s="38" customFormat="1" ht="15" hidden="1" customHeight="1" outlineLevel="1" x14ac:dyDescent="0.25">
      <c r="E29" s="31" t="s">
        <v>286</v>
      </c>
      <c r="F29" s="32"/>
      <c r="G29" s="33" t="s">
        <v>124</v>
      </c>
      <c r="H29" s="33" t="s">
        <v>166</v>
      </c>
      <c r="I29" s="39">
        <v>5</v>
      </c>
      <c r="J29" s="224">
        <v>1184</v>
      </c>
      <c r="K29" s="36">
        <v>0</v>
      </c>
      <c r="L29" s="210">
        <f t="shared" si="0"/>
        <v>1184</v>
      </c>
      <c r="M29" s="119">
        <v>0</v>
      </c>
      <c r="N29" s="37">
        <f>M29*L29*I29</f>
        <v>0</v>
      </c>
    </row>
    <row r="30" spans="3:14" s="38" customFormat="1" ht="15" hidden="1" customHeight="1" outlineLevel="1" x14ac:dyDescent="0.25">
      <c r="C30" s="38">
        <v>9</v>
      </c>
      <c r="E30" s="259" t="s">
        <v>69</v>
      </c>
      <c r="F30" s="260"/>
      <c r="G30" s="33" t="s">
        <v>124</v>
      </c>
      <c r="H30" s="33" t="s">
        <v>170</v>
      </c>
      <c r="I30" s="39">
        <v>0.25</v>
      </c>
      <c r="J30" s="224">
        <v>228</v>
      </c>
      <c r="K30" s="36">
        <v>0</v>
      </c>
      <c r="L30" s="210">
        <f t="shared" si="0"/>
        <v>228</v>
      </c>
      <c r="M30" s="119">
        <v>0</v>
      </c>
      <c r="N30" s="37">
        <f>M30*L30</f>
        <v>0</v>
      </c>
    </row>
    <row r="31" spans="3:14" s="38" customFormat="1" ht="15" hidden="1" customHeight="1" outlineLevel="1" x14ac:dyDescent="0.25">
      <c r="C31" s="38">
        <v>10</v>
      </c>
      <c r="E31" s="251" t="s">
        <v>90</v>
      </c>
      <c r="F31" s="252"/>
      <c r="G31" s="33" t="s">
        <v>124</v>
      </c>
      <c r="H31" s="33" t="s">
        <v>166</v>
      </c>
      <c r="I31" s="39">
        <v>1.4</v>
      </c>
      <c r="J31" s="224">
        <v>866.4</v>
      </c>
      <c r="K31" s="36">
        <v>0</v>
      </c>
      <c r="L31" s="210">
        <f t="shared" si="0"/>
        <v>866.4</v>
      </c>
      <c r="M31" s="119">
        <v>0</v>
      </c>
      <c r="N31" s="37">
        <f>M31*L31*I31</f>
        <v>0</v>
      </c>
    </row>
    <row r="32" spans="3:14" s="38" customFormat="1" ht="15" hidden="1" customHeight="1" outlineLevel="1" x14ac:dyDescent="0.25">
      <c r="C32" s="38">
        <v>11</v>
      </c>
      <c r="E32" s="251" t="s">
        <v>89</v>
      </c>
      <c r="F32" s="252"/>
      <c r="G32" s="33" t="s">
        <v>124</v>
      </c>
      <c r="H32" s="33" t="s">
        <v>166</v>
      </c>
      <c r="I32" s="39">
        <v>1.8</v>
      </c>
      <c r="J32" s="224">
        <v>985.6</v>
      </c>
      <c r="K32" s="36">
        <v>0</v>
      </c>
      <c r="L32" s="210">
        <f t="shared" si="0"/>
        <v>985.6</v>
      </c>
      <c r="M32" s="119">
        <v>0</v>
      </c>
      <c r="N32" s="37">
        <f>M32*L32*I32</f>
        <v>0</v>
      </c>
    </row>
    <row r="33" spans="3:14" s="38" customFormat="1" ht="15" hidden="1" customHeight="1" outlineLevel="1" x14ac:dyDescent="0.25">
      <c r="C33" s="38">
        <v>12</v>
      </c>
      <c r="E33" s="251" t="s">
        <v>70</v>
      </c>
      <c r="F33" s="252"/>
      <c r="G33" s="33" t="s">
        <v>124</v>
      </c>
      <c r="H33" s="33" t="s">
        <v>170</v>
      </c>
      <c r="I33" s="39">
        <v>0.25</v>
      </c>
      <c r="J33" s="224">
        <v>316.8</v>
      </c>
      <c r="K33" s="36">
        <v>0</v>
      </c>
      <c r="L33" s="210">
        <f t="shared" si="0"/>
        <v>316.8</v>
      </c>
      <c r="M33" s="119">
        <v>0</v>
      </c>
      <c r="N33" s="37">
        <f>M33*L33</f>
        <v>0</v>
      </c>
    </row>
    <row r="34" spans="3:14" s="38" customFormat="1" ht="15" hidden="1" customHeight="1" outlineLevel="1" x14ac:dyDescent="0.25">
      <c r="E34" s="251" t="s">
        <v>142</v>
      </c>
      <c r="F34" s="252"/>
      <c r="G34" s="33" t="s">
        <v>124</v>
      </c>
      <c r="H34" s="33" t="s">
        <v>166</v>
      </c>
      <c r="I34" s="39">
        <v>5.5</v>
      </c>
      <c r="J34" s="224">
        <v>1117.5999999999999</v>
      </c>
      <c r="K34" s="36">
        <v>0</v>
      </c>
      <c r="L34" s="210">
        <f t="shared" si="0"/>
        <v>1117.5999999999999</v>
      </c>
      <c r="M34" s="119">
        <v>0</v>
      </c>
      <c r="N34" s="37">
        <f>M34*L34*I34</f>
        <v>0</v>
      </c>
    </row>
    <row r="35" spans="3:14" s="38" customFormat="1" ht="15" hidden="1" customHeight="1" outlineLevel="1" x14ac:dyDescent="0.25">
      <c r="C35" s="38">
        <v>14</v>
      </c>
      <c r="E35" s="251" t="s">
        <v>261</v>
      </c>
      <c r="F35" s="252"/>
      <c r="G35" s="40" t="s">
        <v>515</v>
      </c>
      <c r="H35" s="40" t="s">
        <v>166</v>
      </c>
      <c r="I35" s="39">
        <v>5</v>
      </c>
      <c r="J35" s="224">
        <v>1007.2</v>
      </c>
      <c r="K35" s="36">
        <v>0</v>
      </c>
      <c r="L35" s="210">
        <f t="shared" si="0"/>
        <v>1007.2</v>
      </c>
      <c r="M35" s="119">
        <v>0</v>
      </c>
      <c r="N35" s="37">
        <f>M35*L35*I35</f>
        <v>0</v>
      </c>
    </row>
    <row r="36" spans="3:14" s="38" customFormat="1" ht="15" hidden="1" customHeight="1" outlineLevel="1" x14ac:dyDescent="0.25">
      <c r="C36" s="38">
        <v>15</v>
      </c>
      <c r="E36" s="251" t="s">
        <v>350</v>
      </c>
      <c r="F36" s="252"/>
      <c r="G36" s="33" t="s">
        <v>273</v>
      </c>
      <c r="H36" s="33" t="s">
        <v>166</v>
      </c>
      <c r="I36" s="39">
        <v>0.28000000000000003</v>
      </c>
      <c r="J36" s="224">
        <v>1117.5999999999999</v>
      </c>
      <c r="K36" s="36">
        <v>0</v>
      </c>
      <c r="L36" s="210">
        <f t="shared" si="0"/>
        <v>1117.5999999999999</v>
      </c>
      <c r="M36" s="119">
        <v>0</v>
      </c>
      <c r="N36" s="37">
        <f>M36*L36*I36</f>
        <v>0</v>
      </c>
    </row>
    <row r="37" spans="3:14" s="38" customFormat="1" ht="15" hidden="1" customHeight="1" outlineLevel="1" x14ac:dyDescent="0.25">
      <c r="C37" s="38">
        <v>16</v>
      </c>
      <c r="E37" s="259" t="s">
        <v>260</v>
      </c>
      <c r="F37" s="260"/>
      <c r="G37" s="33" t="s">
        <v>124</v>
      </c>
      <c r="H37" s="33" t="s">
        <v>170</v>
      </c>
      <c r="I37" s="39">
        <v>0.2</v>
      </c>
      <c r="J37" s="224">
        <v>250.4</v>
      </c>
      <c r="K37" s="36">
        <v>0</v>
      </c>
      <c r="L37" s="210">
        <f t="shared" si="0"/>
        <v>250.4</v>
      </c>
      <c r="M37" s="119">
        <v>0</v>
      </c>
      <c r="N37" s="37">
        <f>M37*L37</f>
        <v>0</v>
      </c>
    </row>
    <row r="38" spans="3:14" s="38" customFormat="1" ht="15" hidden="1" customHeight="1" outlineLevel="1" x14ac:dyDescent="0.25">
      <c r="E38" s="143" t="s">
        <v>283</v>
      </c>
      <c r="F38" s="144"/>
      <c r="G38" s="33" t="s">
        <v>124</v>
      </c>
      <c r="H38" s="33" t="s">
        <v>166</v>
      </c>
      <c r="I38" s="39">
        <v>3.5</v>
      </c>
      <c r="J38" s="224">
        <v>1029.5999999999999</v>
      </c>
      <c r="K38" s="233">
        <v>0</v>
      </c>
      <c r="L38" s="210">
        <f t="shared" si="0"/>
        <v>1029.5999999999999</v>
      </c>
      <c r="M38" s="119">
        <v>0</v>
      </c>
      <c r="N38" s="37">
        <f>M38*L38*I38</f>
        <v>0</v>
      </c>
    </row>
    <row r="39" spans="3:14" s="38" customFormat="1" ht="15" hidden="1" customHeight="1" outlineLevel="1" x14ac:dyDescent="0.25">
      <c r="C39" s="38">
        <v>17</v>
      </c>
      <c r="E39" s="259" t="s">
        <v>88</v>
      </c>
      <c r="F39" s="260"/>
      <c r="G39" s="33" t="s">
        <v>124</v>
      </c>
      <c r="H39" s="33" t="s">
        <v>166</v>
      </c>
      <c r="I39" s="39">
        <v>0.8</v>
      </c>
      <c r="J39" s="224">
        <v>787.2</v>
      </c>
      <c r="K39" s="36">
        <v>0</v>
      </c>
      <c r="L39" s="210">
        <f t="shared" si="0"/>
        <v>787.2</v>
      </c>
      <c r="M39" s="119">
        <v>0</v>
      </c>
      <c r="N39" s="37">
        <f>M39*L39*I39</f>
        <v>0</v>
      </c>
    </row>
    <row r="40" spans="3:14" s="38" customFormat="1" ht="15" hidden="1" customHeight="1" outlineLevel="1" x14ac:dyDescent="0.25">
      <c r="C40" s="38">
        <v>18</v>
      </c>
      <c r="E40" s="251" t="s">
        <v>71</v>
      </c>
      <c r="F40" s="252"/>
      <c r="G40" s="33" t="s">
        <v>124</v>
      </c>
      <c r="H40" s="33" t="s">
        <v>170</v>
      </c>
      <c r="I40" s="39">
        <v>0.25</v>
      </c>
      <c r="J40" s="224">
        <v>220.8</v>
      </c>
      <c r="K40" s="36">
        <v>0</v>
      </c>
      <c r="L40" s="210">
        <f t="shared" si="0"/>
        <v>220.8</v>
      </c>
      <c r="M40" s="119">
        <v>0</v>
      </c>
      <c r="N40" s="37">
        <f>M40*L40</f>
        <v>0</v>
      </c>
    </row>
    <row r="41" spans="3:14" s="38" customFormat="1" ht="15" hidden="1" customHeight="1" outlineLevel="1" x14ac:dyDescent="0.25">
      <c r="C41" s="38">
        <v>19</v>
      </c>
      <c r="E41" s="251" t="s">
        <v>87</v>
      </c>
      <c r="F41" s="252"/>
      <c r="G41" s="33" t="s">
        <v>515</v>
      </c>
      <c r="H41" s="33" t="s">
        <v>166</v>
      </c>
      <c r="I41" s="39">
        <v>1.5</v>
      </c>
      <c r="J41" s="224">
        <v>845.6</v>
      </c>
      <c r="K41" s="36">
        <v>0</v>
      </c>
      <c r="L41" s="210">
        <f t="shared" si="0"/>
        <v>845.6</v>
      </c>
      <c r="M41" s="119">
        <v>0</v>
      </c>
      <c r="N41" s="37">
        <f>M41*L41*I41</f>
        <v>0</v>
      </c>
    </row>
    <row r="42" spans="3:14" s="38" customFormat="1" ht="15" hidden="1" customHeight="1" outlineLevel="1" x14ac:dyDescent="0.25">
      <c r="C42" s="38">
        <v>20</v>
      </c>
      <c r="E42" s="251" t="s">
        <v>72</v>
      </c>
      <c r="F42" s="252"/>
      <c r="G42" s="33" t="s">
        <v>124</v>
      </c>
      <c r="H42" s="33" t="s">
        <v>170</v>
      </c>
      <c r="I42" s="39">
        <v>0.25</v>
      </c>
      <c r="J42" s="224">
        <v>235.2</v>
      </c>
      <c r="K42" s="36">
        <v>0</v>
      </c>
      <c r="L42" s="210">
        <f t="shared" si="0"/>
        <v>235.2</v>
      </c>
      <c r="M42" s="119">
        <v>0</v>
      </c>
      <c r="N42" s="37">
        <f>M42*L42</f>
        <v>0</v>
      </c>
    </row>
    <row r="43" spans="3:14" s="38" customFormat="1" ht="15" hidden="1" customHeight="1" outlineLevel="1" x14ac:dyDescent="0.25">
      <c r="C43" s="38">
        <v>22</v>
      </c>
      <c r="E43" s="251" t="s">
        <v>259</v>
      </c>
      <c r="F43" s="252"/>
      <c r="G43" s="33" t="s">
        <v>124</v>
      </c>
      <c r="H43" s="33" t="s">
        <v>170</v>
      </c>
      <c r="I43" s="39">
        <v>0.25</v>
      </c>
      <c r="J43" s="224">
        <v>324</v>
      </c>
      <c r="K43" s="36">
        <v>0</v>
      </c>
      <c r="L43" s="210">
        <f t="shared" si="0"/>
        <v>324</v>
      </c>
      <c r="M43" s="119">
        <v>0</v>
      </c>
      <c r="N43" s="37">
        <f>M43*L43</f>
        <v>0</v>
      </c>
    </row>
    <row r="44" spans="3:14" s="38" customFormat="1" ht="15" hidden="1" customHeight="1" outlineLevel="1" x14ac:dyDescent="0.25">
      <c r="E44" s="143" t="s">
        <v>276</v>
      </c>
      <c r="F44" s="32"/>
      <c r="G44" s="33" t="s">
        <v>124</v>
      </c>
      <c r="H44" s="33" t="s">
        <v>166</v>
      </c>
      <c r="I44" s="39">
        <v>5</v>
      </c>
      <c r="J44" s="224">
        <v>1220.8</v>
      </c>
      <c r="K44" s="36">
        <v>0</v>
      </c>
      <c r="L44" s="210">
        <f t="shared" si="0"/>
        <v>1220.8</v>
      </c>
      <c r="M44" s="119">
        <v>0</v>
      </c>
      <c r="N44" s="37">
        <f>M44*L44*I44</f>
        <v>0</v>
      </c>
    </row>
    <row r="45" spans="3:14" s="38" customFormat="1" ht="15" hidden="1" customHeight="1" outlineLevel="1" x14ac:dyDescent="0.25">
      <c r="E45" s="143" t="s">
        <v>349</v>
      </c>
      <c r="F45" s="32"/>
      <c r="G45" s="33" t="s">
        <v>124</v>
      </c>
      <c r="H45" s="33" t="s">
        <v>166</v>
      </c>
      <c r="I45" s="39">
        <v>0.5</v>
      </c>
      <c r="J45" s="224">
        <v>1257.5999999999999</v>
      </c>
      <c r="K45" s="36">
        <v>0</v>
      </c>
      <c r="L45" s="210">
        <f t="shared" si="0"/>
        <v>1257.5999999999999</v>
      </c>
      <c r="M45" s="119">
        <v>0</v>
      </c>
      <c r="N45" s="37">
        <f>M45*L45*I45</f>
        <v>0</v>
      </c>
    </row>
    <row r="46" spans="3:14" s="38" customFormat="1" ht="15" hidden="1" customHeight="1" outlineLevel="1" x14ac:dyDescent="0.25">
      <c r="E46" s="143" t="s">
        <v>352</v>
      </c>
      <c r="F46" s="32"/>
      <c r="G46" s="33" t="s">
        <v>124</v>
      </c>
      <c r="H46" s="33" t="s">
        <v>170</v>
      </c>
      <c r="I46" s="39">
        <v>0.13</v>
      </c>
      <c r="J46" s="224">
        <v>228</v>
      </c>
      <c r="K46" s="36">
        <v>0</v>
      </c>
      <c r="L46" s="210">
        <f t="shared" ref="L46:L66" si="2">J46-(J46/100*K46)</f>
        <v>228</v>
      </c>
      <c r="M46" s="119">
        <v>0</v>
      </c>
      <c r="N46" s="37">
        <f>M46*L46</f>
        <v>0</v>
      </c>
    </row>
    <row r="47" spans="3:14" s="38" customFormat="1" ht="15" hidden="1" customHeight="1" outlineLevel="1" x14ac:dyDescent="0.25">
      <c r="C47" s="38">
        <v>23</v>
      </c>
      <c r="E47" s="251" t="s">
        <v>258</v>
      </c>
      <c r="F47" s="252"/>
      <c r="G47" s="33" t="s">
        <v>124</v>
      </c>
      <c r="H47" s="33" t="s">
        <v>166</v>
      </c>
      <c r="I47" s="39">
        <v>5.5</v>
      </c>
      <c r="J47" s="224">
        <v>838.4</v>
      </c>
      <c r="K47" s="36">
        <v>0</v>
      </c>
      <c r="L47" s="210">
        <f t="shared" si="2"/>
        <v>838.4</v>
      </c>
      <c r="M47" s="119">
        <v>0</v>
      </c>
      <c r="N47" s="37">
        <f>M47*L47*I47</f>
        <v>0</v>
      </c>
    </row>
    <row r="48" spans="3:14" s="38" customFormat="1" ht="15" hidden="1" customHeight="1" outlineLevel="1" x14ac:dyDescent="0.25">
      <c r="C48" s="38">
        <v>24</v>
      </c>
      <c r="E48" s="251" t="s">
        <v>73</v>
      </c>
      <c r="F48" s="252"/>
      <c r="G48" s="40" t="s">
        <v>515</v>
      </c>
      <c r="H48" s="40" t="s">
        <v>170</v>
      </c>
      <c r="I48" s="39">
        <v>0.4</v>
      </c>
      <c r="J48" s="224">
        <v>228</v>
      </c>
      <c r="K48" s="36">
        <v>0</v>
      </c>
      <c r="L48" s="210">
        <f t="shared" si="2"/>
        <v>228</v>
      </c>
      <c r="M48" s="119">
        <v>0</v>
      </c>
      <c r="N48" s="37">
        <f t="shared" ref="N48:N55" si="3">M48*L48</f>
        <v>0</v>
      </c>
    </row>
    <row r="49" spans="3:14" s="38" customFormat="1" ht="15" hidden="1" customHeight="1" outlineLevel="1" x14ac:dyDescent="0.25">
      <c r="C49" s="38">
        <v>25</v>
      </c>
      <c r="E49" s="251" t="s">
        <v>257</v>
      </c>
      <c r="F49" s="252"/>
      <c r="G49" s="40" t="s">
        <v>124</v>
      </c>
      <c r="H49" s="40" t="s">
        <v>170</v>
      </c>
      <c r="I49" s="39">
        <v>0.4</v>
      </c>
      <c r="J49" s="224">
        <v>200</v>
      </c>
      <c r="K49" s="36">
        <v>0</v>
      </c>
      <c r="L49" s="210">
        <f t="shared" si="2"/>
        <v>200</v>
      </c>
      <c r="M49" s="119">
        <v>0</v>
      </c>
      <c r="N49" s="37">
        <f t="shared" si="3"/>
        <v>0</v>
      </c>
    </row>
    <row r="50" spans="3:14" s="38" customFormat="1" ht="15" hidden="1" customHeight="1" outlineLevel="1" x14ac:dyDescent="0.25">
      <c r="C50" s="38">
        <v>26</v>
      </c>
      <c r="E50" s="251" t="s">
        <v>74</v>
      </c>
      <c r="F50" s="252"/>
      <c r="G50" s="33" t="s">
        <v>515</v>
      </c>
      <c r="H50" s="33" t="s">
        <v>170</v>
      </c>
      <c r="I50" s="39">
        <v>0.4</v>
      </c>
      <c r="J50" s="224">
        <v>200</v>
      </c>
      <c r="K50" s="36">
        <v>0</v>
      </c>
      <c r="L50" s="210">
        <f t="shared" si="2"/>
        <v>200</v>
      </c>
      <c r="M50" s="119">
        <v>0</v>
      </c>
      <c r="N50" s="37">
        <f t="shared" si="3"/>
        <v>0</v>
      </c>
    </row>
    <row r="51" spans="3:14" s="38" customFormat="1" ht="15" hidden="1" customHeight="1" outlineLevel="1" x14ac:dyDescent="0.25">
      <c r="C51" s="38">
        <v>27</v>
      </c>
      <c r="E51" s="251" t="s">
        <v>137</v>
      </c>
      <c r="F51" s="252"/>
      <c r="G51" s="33" t="s">
        <v>124</v>
      </c>
      <c r="H51" s="33" t="s">
        <v>170</v>
      </c>
      <c r="I51" s="39">
        <v>0.17</v>
      </c>
      <c r="J51" s="224">
        <v>145.6</v>
      </c>
      <c r="K51" s="36">
        <v>0</v>
      </c>
      <c r="L51" s="210">
        <f t="shared" si="2"/>
        <v>145.6</v>
      </c>
      <c r="M51" s="119">
        <v>0</v>
      </c>
      <c r="N51" s="37">
        <f t="shared" si="3"/>
        <v>0</v>
      </c>
    </row>
    <row r="52" spans="3:14" s="38" customFormat="1" ht="15" hidden="1" customHeight="1" outlineLevel="1" x14ac:dyDescent="0.25">
      <c r="C52" s="38">
        <v>28</v>
      </c>
      <c r="E52" s="251" t="s">
        <v>75</v>
      </c>
      <c r="F52" s="252"/>
      <c r="G52" s="33" t="s">
        <v>515</v>
      </c>
      <c r="H52" s="33" t="s">
        <v>170</v>
      </c>
      <c r="I52" s="39">
        <v>0.17</v>
      </c>
      <c r="J52" s="224">
        <v>145.6</v>
      </c>
      <c r="K52" s="36">
        <v>0</v>
      </c>
      <c r="L52" s="210">
        <f t="shared" si="2"/>
        <v>145.6</v>
      </c>
      <c r="M52" s="119">
        <v>0</v>
      </c>
      <c r="N52" s="37">
        <f t="shared" si="3"/>
        <v>0</v>
      </c>
    </row>
    <row r="53" spans="3:14" s="38" customFormat="1" ht="15" hidden="1" customHeight="1" outlineLevel="1" x14ac:dyDescent="0.25">
      <c r="C53" s="38">
        <v>29</v>
      </c>
      <c r="E53" s="259" t="s">
        <v>76</v>
      </c>
      <c r="F53" s="260"/>
      <c r="G53" s="33" t="s">
        <v>124</v>
      </c>
      <c r="H53" s="33" t="s">
        <v>170</v>
      </c>
      <c r="I53" s="39" t="s">
        <v>227</v>
      </c>
      <c r="J53" s="224">
        <v>145.6</v>
      </c>
      <c r="K53" s="36">
        <v>0</v>
      </c>
      <c r="L53" s="210">
        <f t="shared" si="2"/>
        <v>145.6</v>
      </c>
      <c r="M53" s="119">
        <v>0</v>
      </c>
      <c r="N53" s="37">
        <f t="shared" si="3"/>
        <v>0</v>
      </c>
    </row>
    <row r="54" spans="3:14" s="38" customFormat="1" ht="15" hidden="1" customHeight="1" outlineLevel="1" x14ac:dyDescent="0.25">
      <c r="C54" s="38">
        <v>30</v>
      </c>
      <c r="E54" s="251" t="s">
        <v>77</v>
      </c>
      <c r="F54" s="252"/>
      <c r="G54" s="33" t="s">
        <v>124</v>
      </c>
      <c r="H54" s="33" t="s">
        <v>170</v>
      </c>
      <c r="I54" s="39">
        <v>0.17</v>
      </c>
      <c r="J54" s="224">
        <v>145.6</v>
      </c>
      <c r="K54" s="36">
        <v>0</v>
      </c>
      <c r="L54" s="210">
        <f t="shared" si="2"/>
        <v>145.6</v>
      </c>
      <c r="M54" s="119">
        <v>0</v>
      </c>
      <c r="N54" s="37">
        <f t="shared" si="3"/>
        <v>0</v>
      </c>
    </row>
    <row r="55" spans="3:14" s="38" customFormat="1" ht="15" hidden="1" customHeight="1" outlineLevel="1" x14ac:dyDescent="0.25">
      <c r="C55" s="38">
        <v>31</v>
      </c>
      <c r="E55" s="251" t="s">
        <v>78</v>
      </c>
      <c r="F55" s="252"/>
      <c r="G55" s="33" t="s">
        <v>515</v>
      </c>
      <c r="H55" s="33" t="s">
        <v>170</v>
      </c>
      <c r="I55" s="39">
        <v>0.17</v>
      </c>
      <c r="J55" s="224">
        <v>153.6</v>
      </c>
      <c r="K55" s="36">
        <v>0</v>
      </c>
      <c r="L55" s="210">
        <f t="shared" si="2"/>
        <v>153.6</v>
      </c>
      <c r="M55" s="119">
        <v>0</v>
      </c>
      <c r="N55" s="37">
        <f t="shared" si="3"/>
        <v>0</v>
      </c>
    </row>
    <row r="56" spans="3:14" s="38" customFormat="1" ht="15" hidden="1" customHeight="1" outlineLevel="1" x14ac:dyDescent="0.25">
      <c r="C56" s="38">
        <v>32</v>
      </c>
      <c r="E56" s="259" t="s">
        <v>239</v>
      </c>
      <c r="F56" s="260"/>
      <c r="G56" s="33" t="s">
        <v>515</v>
      </c>
      <c r="H56" s="33" t="s">
        <v>166</v>
      </c>
      <c r="I56" s="39">
        <v>5</v>
      </c>
      <c r="J56" s="224">
        <v>967.2</v>
      </c>
      <c r="K56" s="36">
        <v>0</v>
      </c>
      <c r="L56" s="210">
        <f t="shared" si="2"/>
        <v>967.2</v>
      </c>
      <c r="M56" s="119">
        <v>0</v>
      </c>
      <c r="N56" s="37">
        <f>M56*L56*I56</f>
        <v>0</v>
      </c>
    </row>
    <row r="57" spans="3:14" s="38" customFormat="1" ht="15" hidden="1" customHeight="1" outlineLevel="1" x14ac:dyDescent="0.25">
      <c r="C57" s="38">
        <v>33</v>
      </c>
      <c r="E57" s="251" t="s">
        <v>79</v>
      </c>
      <c r="F57" s="252"/>
      <c r="G57" s="33" t="s">
        <v>124</v>
      </c>
      <c r="H57" s="33" t="s">
        <v>170</v>
      </c>
      <c r="I57" s="39">
        <v>0.25</v>
      </c>
      <c r="J57" s="224">
        <v>243.2</v>
      </c>
      <c r="K57" s="36">
        <v>0</v>
      </c>
      <c r="L57" s="210">
        <f t="shared" si="2"/>
        <v>243.2</v>
      </c>
      <c r="M57" s="119">
        <v>0</v>
      </c>
      <c r="N57" s="37">
        <f>M57*L57</f>
        <v>0</v>
      </c>
    </row>
    <row r="58" spans="3:14" s="38" customFormat="1" ht="15" hidden="1" customHeight="1" outlineLevel="1" x14ac:dyDescent="0.25">
      <c r="E58" s="251" t="s">
        <v>494</v>
      </c>
      <c r="F58" s="252"/>
      <c r="G58" s="33" t="s">
        <v>124</v>
      </c>
      <c r="H58" s="33" t="s">
        <v>166</v>
      </c>
      <c r="I58" s="39">
        <v>4.5</v>
      </c>
      <c r="J58" s="224">
        <v>950.4</v>
      </c>
      <c r="K58" s="36">
        <v>10</v>
      </c>
      <c r="L58" s="210">
        <f t="shared" si="2"/>
        <v>855.36</v>
      </c>
      <c r="M58" s="119">
        <v>0</v>
      </c>
      <c r="N58" s="37">
        <f>M58*L58*I58</f>
        <v>0</v>
      </c>
    </row>
    <row r="59" spans="3:14" s="38" customFormat="1" ht="15" hidden="1" customHeight="1" outlineLevel="1" x14ac:dyDescent="0.25">
      <c r="C59" s="38">
        <v>34</v>
      </c>
      <c r="E59" s="259" t="s">
        <v>80</v>
      </c>
      <c r="F59" s="260"/>
      <c r="G59" s="33" t="s">
        <v>515</v>
      </c>
      <c r="H59" s="33" t="s">
        <v>170</v>
      </c>
      <c r="I59" s="39">
        <v>0.25</v>
      </c>
      <c r="J59" s="224">
        <v>243.2</v>
      </c>
      <c r="K59" s="36">
        <v>0</v>
      </c>
      <c r="L59" s="210">
        <f t="shared" si="2"/>
        <v>243.2</v>
      </c>
      <c r="M59" s="119">
        <v>0</v>
      </c>
      <c r="N59" s="37">
        <f>M59*L59</f>
        <v>0</v>
      </c>
    </row>
    <row r="60" spans="3:14" s="38" customFormat="1" ht="15" hidden="1" customHeight="1" outlineLevel="1" x14ac:dyDescent="0.25">
      <c r="C60" s="38">
        <v>35</v>
      </c>
      <c r="E60" s="259" t="s">
        <v>135</v>
      </c>
      <c r="F60" s="260"/>
      <c r="G60" s="33" t="s">
        <v>124</v>
      </c>
      <c r="H60" s="33" t="s">
        <v>166</v>
      </c>
      <c r="I60" s="39">
        <v>3.4</v>
      </c>
      <c r="J60" s="224">
        <v>860</v>
      </c>
      <c r="K60" s="233">
        <v>0</v>
      </c>
      <c r="L60" s="210">
        <f t="shared" si="2"/>
        <v>860</v>
      </c>
      <c r="M60" s="119">
        <v>0</v>
      </c>
      <c r="N60" s="37">
        <f>M60*L60*I60</f>
        <v>0</v>
      </c>
    </row>
    <row r="61" spans="3:14" s="38" customFormat="1" ht="15" hidden="1" customHeight="1" outlineLevel="1" x14ac:dyDescent="0.25">
      <c r="E61" s="143" t="s">
        <v>345</v>
      </c>
      <c r="F61" s="144"/>
      <c r="G61" s="33" t="s">
        <v>124</v>
      </c>
      <c r="H61" s="33" t="s">
        <v>166</v>
      </c>
      <c r="I61" s="39">
        <v>4.5</v>
      </c>
      <c r="J61" s="224">
        <v>889.6</v>
      </c>
      <c r="K61" s="36">
        <v>0</v>
      </c>
      <c r="L61" s="210">
        <f t="shared" si="2"/>
        <v>889.6</v>
      </c>
      <c r="M61" s="119">
        <v>0</v>
      </c>
      <c r="N61" s="37">
        <f>M61*L61*I61</f>
        <v>0</v>
      </c>
    </row>
    <row r="62" spans="3:14" s="38" customFormat="1" ht="15" hidden="1" customHeight="1" outlineLevel="1" x14ac:dyDescent="0.25">
      <c r="C62" s="38">
        <v>36</v>
      </c>
      <c r="E62" s="251" t="s">
        <v>256</v>
      </c>
      <c r="F62" s="252"/>
      <c r="G62" s="33" t="s">
        <v>124</v>
      </c>
      <c r="H62" s="33" t="s">
        <v>170</v>
      </c>
      <c r="I62" s="39">
        <v>0.25</v>
      </c>
      <c r="J62" s="224">
        <v>324</v>
      </c>
      <c r="K62" s="36">
        <v>0</v>
      </c>
      <c r="L62" s="210">
        <f t="shared" si="2"/>
        <v>324</v>
      </c>
      <c r="M62" s="119">
        <v>0</v>
      </c>
      <c r="N62" s="37">
        <f>M62*L62</f>
        <v>0</v>
      </c>
    </row>
    <row r="63" spans="3:14" s="38" customFormat="1" ht="15" hidden="1" customHeight="1" outlineLevel="1" x14ac:dyDescent="0.25">
      <c r="E63" s="143" t="s">
        <v>262</v>
      </c>
      <c r="F63" s="32"/>
      <c r="G63" s="33" t="s">
        <v>515</v>
      </c>
      <c r="H63" s="33" t="s">
        <v>166</v>
      </c>
      <c r="I63" s="39">
        <v>5</v>
      </c>
      <c r="J63" s="224">
        <v>1220.8</v>
      </c>
      <c r="K63" s="36">
        <v>0</v>
      </c>
      <c r="L63" s="210">
        <f t="shared" si="2"/>
        <v>1220.8</v>
      </c>
      <c r="M63" s="119">
        <v>0</v>
      </c>
      <c r="N63" s="37">
        <f>M63*L63*I63</f>
        <v>0</v>
      </c>
    </row>
    <row r="64" spans="3:14" s="38" customFormat="1" ht="15" hidden="1" customHeight="1" outlineLevel="1" x14ac:dyDescent="0.25">
      <c r="E64" s="143" t="s">
        <v>541</v>
      </c>
      <c r="F64" s="32"/>
      <c r="G64" s="33" t="s">
        <v>515</v>
      </c>
      <c r="H64" s="33" t="s">
        <v>166</v>
      </c>
      <c r="I64" s="39">
        <v>0.4</v>
      </c>
      <c r="J64" s="224">
        <v>903</v>
      </c>
      <c r="K64" s="36">
        <v>0</v>
      </c>
      <c r="L64" s="210">
        <f t="shared" si="2"/>
        <v>903</v>
      </c>
      <c r="M64" s="119">
        <v>0</v>
      </c>
      <c r="N64" s="37">
        <f>M64*L64*I64</f>
        <v>0</v>
      </c>
    </row>
    <row r="65" spans="1:14" s="38" customFormat="1" ht="15" hidden="1" customHeight="1" outlineLevel="1" x14ac:dyDescent="0.25">
      <c r="E65" s="251" t="s">
        <v>263</v>
      </c>
      <c r="F65" s="252"/>
      <c r="G65" s="33" t="s">
        <v>515</v>
      </c>
      <c r="H65" s="33" t="s">
        <v>166</v>
      </c>
      <c r="I65" s="39">
        <v>5</v>
      </c>
      <c r="J65" s="224">
        <v>1080.8</v>
      </c>
      <c r="K65" s="36">
        <v>0</v>
      </c>
      <c r="L65" s="210">
        <f t="shared" si="2"/>
        <v>1080.8</v>
      </c>
      <c r="M65" s="119">
        <v>0</v>
      </c>
      <c r="N65" s="37">
        <f>M65*L65*I65</f>
        <v>0</v>
      </c>
    </row>
    <row r="66" spans="1:14" s="38" customFormat="1" ht="15" hidden="1" customHeight="1" outlineLevel="1" x14ac:dyDescent="0.25">
      <c r="C66" s="38">
        <v>37</v>
      </c>
      <c r="E66" s="251" t="s">
        <v>86</v>
      </c>
      <c r="F66" s="252"/>
      <c r="G66" s="33" t="s">
        <v>124</v>
      </c>
      <c r="H66" s="33" t="s">
        <v>166</v>
      </c>
      <c r="I66" s="39">
        <v>1.8</v>
      </c>
      <c r="J66" s="224">
        <v>875.2</v>
      </c>
      <c r="K66" s="233">
        <v>0</v>
      </c>
      <c r="L66" s="210">
        <f t="shared" si="2"/>
        <v>875.2</v>
      </c>
      <c r="M66" s="119">
        <v>0</v>
      </c>
      <c r="N66" s="37">
        <f>M66*L66*I66</f>
        <v>0</v>
      </c>
    </row>
    <row r="67" spans="1:14" s="47" customFormat="1" ht="24.75" hidden="1" customHeight="1" outlineLevel="1" x14ac:dyDescent="0.25">
      <c r="A67" s="38"/>
      <c r="B67" s="38"/>
      <c r="C67" s="38"/>
      <c r="D67" s="38"/>
      <c r="E67" s="41" t="s">
        <v>271</v>
      </c>
      <c r="F67" s="42"/>
      <c r="G67" s="43"/>
      <c r="H67" s="43"/>
      <c r="I67" s="44"/>
      <c r="J67" s="45"/>
      <c r="K67" s="45"/>
      <c r="L67" s="45"/>
      <c r="M67" s="120"/>
      <c r="N67" s="46"/>
    </row>
    <row r="68" spans="1:14" s="38" customFormat="1" ht="15" hidden="1" customHeight="1" outlineLevel="1" x14ac:dyDescent="0.25">
      <c r="E68" s="305" t="s">
        <v>196</v>
      </c>
      <c r="F68" s="306"/>
      <c r="G68" s="33" t="s">
        <v>124</v>
      </c>
      <c r="H68" s="33" t="s">
        <v>170</v>
      </c>
      <c r="I68" s="39">
        <v>0.7</v>
      </c>
      <c r="J68" s="224">
        <v>1551.2</v>
      </c>
      <c r="K68" s="36">
        <v>0</v>
      </c>
      <c r="L68" s="210">
        <f t="shared" ref="L68:L73" si="4">J68-(J68/100*K68)</f>
        <v>1551.2</v>
      </c>
      <c r="M68" s="119">
        <v>0</v>
      </c>
      <c r="N68" s="37">
        <f t="shared" ref="N68:N73" si="5">M68*L68</f>
        <v>0</v>
      </c>
    </row>
    <row r="69" spans="1:14" s="38" customFormat="1" ht="15" hidden="1" customHeight="1" outlineLevel="1" x14ac:dyDescent="0.25">
      <c r="E69" s="305" t="s">
        <v>197</v>
      </c>
      <c r="F69" s="306"/>
      <c r="G69" s="33" t="s">
        <v>515</v>
      </c>
      <c r="H69" s="33" t="s">
        <v>170</v>
      </c>
      <c r="I69" s="39">
        <v>0.9</v>
      </c>
      <c r="J69" s="224">
        <v>1161.5999999999999</v>
      </c>
      <c r="K69" s="36">
        <v>0</v>
      </c>
      <c r="L69" s="210">
        <f t="shared" si="4"/>
        <v>1161.5999999999999</v>
      </c>
      <c r="M69" s="119">
        <v>0</v>
      </c>
      <c r="N69" s="37">
        <f t="shared" si="5"/>
        <v>0</v>
      </c>
    </row>
    <row r="70" spans="1:14" s="38" customFormat="1" ht="15" hidden="1" customHeight="1" outlineLevel="1" x14ac:dyDescent="0.25">
      <c r="E70" s="305" t="s">
        <v>198</v>
      </c>
      <c r="F70" s="306"/>
      <c r="G70" s="33" t="s">
        <v>515</v>
      </c>
      <c r="H70" s="33" t="s">
        <v>170</v>
      </c>
      <c r="I70" s="39">
        <v>1</v>
      </c>
      <c r="J70" s="224">
        <v>1095.2</v>
      </c>
      <c r="K70" s="36">
        <v>0</v>
      </c>
      <c r="L70" s="210">
        <f t="shared" si="4"/>
        <v>1095.2</v>
      </c>
      <c r="M70" s="119">
        <v>0</v>
      </c>
      <c r="N70" s="37">
        <f t="shared" si="5"/>
        <v>0</v>
      </c>
    </row>
    <row r="71" spans="1:14" s="38" customFormat="1" ht="15" hidden="1" customHeight="1" outlineLevel="1" x14ac:dyDescent="0.25">
      <c r="E71" s="305" t="s">
        <v>199</v>
      </c>
      <c r="F71" s="306"/>
      <c r="G71" s="33" t="s">
        <v>515</v>
      </c>
      <c r="H71" s="33" t="s">
        <v>170</v>
      </c>
      <c r="I71" s="39">
        <v>1.5</v>
      </c>
      <c r="J71" s="224">
        <v>1995.2</v>
      </c>
      <c r="K71" s="36">
        <v>0</v>
      </c>
      <c r="L71" s="210">
        <f t="shared" si="4"/>
        <v>1995.2</v>
      </c>
      <c r="M71" s="119">
        <v>0</v>
      </c>
      <c r="N71" s="37">
        <f t="shared" si="5"/>
        <v>0</v>
      </c>
    </row>
    <row r="72" spans="1:14" s="38" customFormat="1" ht="15" hidden="1" customHeight="1" outlineLevel="1" x14ac:dyDescent="0.25">
      <c r="E72" s="305" t="s">
        <v>200</v>
      </c>
      <c r="F72" s="306"/>
      <c r="G72" s="33" t="s">
        <v>515</v>
      </c>
      <c r="H72" s="33" t="s">
        <v>170</v>
      </c>
      <c r="I72" s="39">
        <v>0.5</v>
      </c>
      <c r="J72" s="224">
        <v>735.2</v>
      </c>
      <c r="K72" s="36">
        <v>0</v>
      </c>
      <c r="L72" s="210">
        <f t="shared" si="4"/>
        <v>735.2</v>
      </c>
      <c r="M72" s="119">
        <v>0</v>
      </c>
      <c r="N72" s="37">
        <f t="shared" si="5"/>
        <v>0</v>
      </c>
    </row>
    <row r="73" spans="1:14" s="38" customFormat="1" ht="15" hidden="1" customHeight="1" outlineLevel="1" x14ac:dyDescent="0.25">
      <c r="E73" s="305" t="s">
        <v>201</v>
      </c>
      <c r="F73" s="306"/>
      <c r="G73" s="33" t="s">
        <v>515</v>
      </c>
      <c r="H73" s="33" t="s">
        <v>170</v>
      </c>
      <c r="I73" s="39">
        <v>0.25</v>
      </c>
      <c r="J73" s="224">
        <v>234.4</v>
      </c>
      <c r="K73" s="36">
        <v>0</v>
      </c>
      <c r="L73" s="210">
        <f t="shared" si="4"/>
        <v>234.4</v>
      </c>
      <c r="M73" s="119">
        <v>0</v>
      </c>
      <c r="N73" s="37">
        <f t="shared" si="5"/>
        <v>0</v>
      </c>
    </row>
    <row r="74" spans="1:14" s="47" customFormat="1" ht="24.75" hidden="1" customHeight="1" outlineLevel="1" x14ac:dyDescent="0.25">
      <c r="A74" s="38"/>
      <c r="B74" s="38"/>
      <c r="C74" s="38"/>
      <c r="D74" s="38"/>
      <c r="E74" s="41" t="s">
        <v>54</v>
      </c>
      <c r="F74" s="42"/>
      <c r="G74" s="43"/>
      <c r="H74" s="43"/>
      <c r="I74" s="44"/>
      <c r="J74" s="45"/>
      <c r="K74" s="45"/>
      <c r="L74" s="45"/>
      <c r="M74" s="120"/>
      <c r="N74" s="46"/>
    </row>
    <row r="75" spans="1:14" s="38" customFormat="1" ht="15" hidden="1" customHeight="1" outlineLevel="1" x14ac:dyDescent="0.25">
      <c r="C75" s="38">
        <v>39</v>
      </c>
      <c r="E75" s="259" t="s">
        <v>264</v>
      </c>
      <c r="F75" s="260"/>
      <c r="G75" s="34" t="s">
        <v>124</v>
      </c>
      <c r="H75" s="34" t="s">
        <v>166</v>
      </c>
      <c r="I75" s="35">
        <v>0.3</v>
      </c>
      <c r="J75" s="224">
        <v>1476</v>
      </c>
      <c r="K75" s="36">
        <v>0</v>
      </c>
      <c r="L75" s="210">
        <f>J75-(J75/100*K75)</f>
        <v>1476</v>
      </c>
      <c r="M75" s="119">
        <v>0</v>
      </c>
      <c r="N75" s="37">
        <f>M75*L75*I75</f>
        <v>0</v>
      </c>
    </row>
    <row r="76" spans="1:14" s="38" customFormat="1" ht="15" hidden="1" customHeight="1" outlineLevel="1" x14ac:dyDescent="0.25">
      <c r="C76" s="38">
        <v>41</v>
      </c>
      <c r="E76" s="259" t="s">
        <v>133</v>
      </c>
      <c r="F76" s="260"/>
      <c r="G76" s="33" t="s">
        <v>124</v>
      </c>
      <c r="H76" s="33" t="s">
        <v>166</v>
      </c>
      <c r="I76" s="39">
        <v>0.3</v>
      </c>
      <c r="J76" s="224">
        <v>1000</v>
      </c>
      <c r="K76" s="36">
        <v>0</v>
      </c>
      <c r="L76" s="210">
        <f>J76-(J76/100*K76)</f>
        <v>1000</v>
      </c>
      <c r="M76" s="121">
        <v>0</v>
      </c>
      <c r="N76" s="37">
        <f>M76*L76*I76</f>
        <v>0</v>
      </c>
    </row>
    <row r="77" spans="1:14" s="38" customFormat="1" ht="15" hidden="1" customHeight="1" outlineLevel="1" x14ac:dyDescent="0.25">
      <c r="C77" s="38">
        <v>43</v>
      </c>
      <c r="E77" s="259" t="s">
        <v>134</v>
      </c>
      <c r="F77" s="260"/>
      <c r="G77" s="33" t="s">
        <v>515</v>
      </c>
      <c r="H77" s="48" t="s">
        <v>166</v>
      </c>
      <c r="I77" s="49">
        <v>0.3</v>
      </c>
      <c r="J77" s="224">
        <v>951.2</v>
      </c>
      <c r="K77" s="36">
        <v>0</v>
      </c>
      <c r="L77" s="210">
        <f>J77-(J77/100*K77)</f>
        <v>951.2</v>
      </c>
      <c r="M77" s="122">
        <v>0</v>
      </c>
      <c r="N77" s="37">
        <f>M77*L77*I77</f>
        <v>0</v>
      </c>
    </row>
    <row r="78" spans="1:14" s="38" customFormat="1" ht="15" hidden="1" customHeight="1" outlineLevel="1" x14ac:dyDescent="0.25">
      <c r="E78" s="259" t="s">
        <v>228</v>
      </c>
      <c r="F78" s="260"/>
      <c r="G78" s="33" t="s">
        <v>515</v>
      </c>
      <c r="H78" s="48" t="s">
        <v>166</v>
      </c>
      <c r="I78" s="49">
        <v>2</v>
      </c>
      <c r="J78" s="224">
        <v>1040</v>
      </c>
      <c r="K78" s="233">
        <v>0</v>
      </c>
      <c r="L78" s="210">
        <f>J78-(J78/100*K78)</f>
        <v>1040</v>
      </c>
      <c r="M78" s="122">
        <v>0</v>
      </c>
      <c r="N78" s="37">
        <f>M78*L78*I78</f>
        <v>0</v>
      </c>
    </row>
    <row r="79" spans="1:14" s="47" customFormat="1" ht="24.75" hidden="1" customHeight="1" outlineLevel="1" x14ac:dyDescent="0.25">
      <c r="A79" s="38"/>
      <c r="B79" s="38"/>
      <c r="C79" s="38"/>
      <c r="D79" s="38"/>
      <c r="E79" s="41" t="s">
        <v>55</v>
      </c>
      <c r="F79" s="42"/>
      <c r="G79" s="43"/>
      <c r="H79" s="43"/>
      <c r="I79" s="44"/>
      <c r="J79" s="45"/>
      <c r="K79" s="45"/>
      <c r="L79" s="45"/>
      <c r="M79" s="120"/>
      <c r="N79" s="46"/>
    </row>
    <row r="80" spans="1:14" s="38" customFormat="1" ht="15" hidden="1" customHeight="1" outlineLevel="1" x14ac:dyDescent="0.25">
      <c r="C80" s="38">
        <v>44</v>
      </c>
      <c r="E80" s="259" t="s">
        <v>81</v>
      </c>
      <c r="F80" s="260"/>
      <c r="G80" s="33" t="s">
        <v>515</v>
      </c>
      <c r="H80" s="34" t="s">
        <v>170</v>
      </c>
      <c r="I80" s="35">
        <v>0.18</v>
      </c>
      <c r="J80" s="224">
        <v>250.4</v>
      </c>
      <c r="K80" s="36">
        <v>0</v>
      </c>
      <c r="L80" s="210">
        <f t="shared" ref="L80:L99" si="6">J80-(J80/100*K80)</f>
        <v>250.4</v>
      </c>
      <c r="M80" s="119">
        <v>0</v>
      </c>
      <c r="N80" s="37">
        <f>M80*L80</f>
        <v>0</v>
      </c>
    </row>
    <row r="81" spans="3:14" s="38" customFormat="1" ht="15" hidden="1" customHeight="1" outlineLevel="1" x14ac:dyDescent="0.25">
      <c r="E81" s="259" t="s">
        <v>320</v>
      </c>
      <c r="F81" s="260"/>
      <c r="G81" s="33" t="s">
        <v>124</v>
      </c>
      <c r="H81" s="34" t="s">
        <v>170</v>
      </c>
      <c r="I81" s="35">
        <v>0.25</v>
      </c>
      <c r="J81" s="224">
        <v>345.6</v>
      </c>
      <c r="K81" s="36">
        <v>0</v>
      </c>
      <c r="L81" s="210">
        <f t="shared" si="6"/>
        <v>345.6</v>
      </c>
      <c r="M81" s="119">
        <v>0</v>
      </c>
      <c r="N81" s="37">
        <f>M81*L81</f>
        <v>0</v>
      </c>
    </row>
    <row r="82" spans="3:14" s="38" customFormat="1" ht="15" hidden="1" customHeight="1" outlineLevel="1" x14ac:dyDescent="0.25">
      <c r="E82" s="143" t="s">
        <v>400</v>
      </c>
      <c r="F82" s="144"/>
      <c r="G82" s="33" t="s">
        <v>124</v>
      </c>
      <c r="H82" s="34" t="s">
        <v>170</v>
      </c>
      <c r="I82" s="35">
        <v>0.25</v>
      </c>
      <c r="J82" s="224">
        <v>290</v>
      </c>
      <c r="K82" s="36">
        <v>0</v>
      </c>
      <c r="L82" s="210">
        <f t="shared" si="6"/>
        <v>290</v>
      </c>
      <c r="M82" s="119">
        <v>0</v>
      </c>
      <c r="N82" s="37">
        <f>M82*L82</f>
        <v>0</v>
      </c>
    </row>
    <row r="83" spans="3:14" s="38" customFormat="1" ht="15" hidden="1" customHeight="1" outlineLevel="1" x14ac:dyDescent="0.25">
      <c r="E83" s="143" t="s">
        <v>400</v>
      </c>
      <c r="F83" s="144"/>
      <c r="G83" s="33" t="s">
        <v>515</v>
      </c>
      <c r="H83" s="34" t="s">
        <v>170</v>
      </c>
      <c r="I83" s="35">
        <v>0.18</v>
      </c>
      <c r="J83" s="224">
        <v>218.4</v>
      </c>
      <c r="K83" s="36">
        <v>0</v>
      </c>
      <c r="L83" s="210">
        <f t="shared" si="6"/>
        <v>218.4</v>
      </c>
      <c r="M83" s="119">
        <v>0</v>
      </c>
      <c r="N83" s="37">
        <f>M83*L83</f>
        <v>0</v>
      </c>
    </row>
    <row r="84" spans="3:14" s="38" customFormat="1" ht="15" hidden="1" customHeight="1" outlineLevel="1" x14ac:dyDescent="0.25">
      <c r="E84" s="143" t="s">
        <v>353</v>
      </c>
      <c r="F84" s="144"/>
      <c r="G84" s="33" t="s">
        <v>515</v>
      </c>
      <c r="H84" s="34" t="s">
        <v>166</v>
      </c>
      <c r="I84" s="35">
        <v>7.1</v>
      </c>
      <c r="J84" s="224">
        <v>1433.6</v>
      </c>
      <c r="K84" s="36">
        <v>0</v>
      </c>
      <c r="L84" s="210">
        <f t="shared" si="6"/>
        <v>1433.6</v>
      </c>
      <c r="M84" s="119">
        <v>0</v>
      </c>
      <c r="N84" s="37">
        <f>M84*L84*I84</f>
        <v>0</v>
      </c>
    </row>
    <row r="85" spans="3:14" s="38" customFormat="1" ht="15" hidden="1" customHeight="1" outlineLevel="1" x14ac:dyDescent="0.25">
      <c r="C85" s="38">
        <v>45</v>
      </c>
      <c r="E85" s="259" t="s">
        <v>265</v>
      </c>
      <c r="F85" s="260"/>
      <c r="G85" s="33" t="s">
        <v>124</v>
      </c>
      <c r="H85" s="33" t="s">
        <v>170</v>
      </c>
      <c r="I85" s="39">
        <v>0.18</v>
      </c>
      <c r="J85" s="224">
        <v>287.2</v>
      </c>
      <c r="K85" s="36">
        <v>0</v>
      </c>
      <c r="L85" s="210">
        <f t="shared" si="6"/>
        <v>287.2</v>
      </c>
      <c r="M85" s="119">
        <v>0</v>
      </c>
      <c r="N85" s="37">
        <f>M85*L85</f>
        <v>0</v>
      </c>
    </row>
    <row r="86" spans="3:14" s="38" customFormat="1" ht="15" hidden="1" customHeight="1" outlineLevel="1" x14ac:dyDescent="0.25">
      <c r="C86" s="38">
        <v>46</v>
      </c>
      <c r="E86" s="259" t="s">
        <v>82</v>
      </c>
      <c r="F86" s="260"/>
      <c r="G86" s="33" t="s">
        <v>515</v>
      </c>
      <c r="H86" s="33" t="s">
        <v>170</v>
      </c>
      <c r="I86" s="39">
        <v>0.15</v>
      </c>
      <c r="J86" s="224">
        <v>257.60000000000002</v>
      </c>
      <c r="K86" s="36">
        <v>0</v>
      </c>
      <c r="L86" s="210">
        <f t="shared" si="6"/>
        <v>257.60000000000002</v>
      </c>
      <c r="M86" s="119">
        <v>0</v>
      </c>
      <c r="N86" s="37">
        <f>M86*L86</f>
        <v>0</v>
      </c>
    </row>
    <row r="87" spans="3:14" s="38" customFormat="1" ht="15" hidden="1" customHeight="1" outlineLevel="1" x14ac:dyDescent="0.25">
      <c r="E87" s="259" t="s">
        <v>178</v>
      </c>
      <c r="F87" s="260"/>
      <c r="G87" s="33" t="s">
        <v>515</v>
      </c>
      <c r="H87" s="33" t="s">
        <v>170</v>
      </c>
      <c r="I87" s="39">
        <v>0.95</v>
      </c>
      <c r="J87" s="224">
        <v>1029.5999999999999</v>
      </c>
      <c r="K87" s="36">
        <v>0</v>
      </c>
      <c r="L87" s="210">
        <f t="shared" si="6"/>
        <v>1029.5999999999999</v>
      </c>
      <c r="M87" s="119">
        <v>0</v>
      </c>
      <c r="N87" s="37">
        <f>M87*L87*I87</f>
        <v>0</v>
      </c>
    </row>
    <row r="88" spans="3:14" s="38" customFormat="1" ht="15" hidden="1" customHeight="1" outlineLevel="1" x14ac:dyDescent="0.25">
      <c r="E88" s="143" t="s">
        <v>355</v>
      </c>
      <c r="F88" s="144"/>
      <c r="G88" s="33" t="s">
        <v>515</v>
      </c>
      <c r="H88" s="33" t="s">
        <v>166</v>
      </c>
      <c r="I88" s="39">
        <v>3.5</v>
      </c>
      <c r="J88" s="224">
        <v>1154.4000000000001</v>
      </c>
      <c r="K88" s="36">
        <v>0</v>
      </c>
      <c r="L88" s="210">
        <f t="shared" si="6"/>
        <v>1154.4000000000001</v>
      </c>
      <c r="M88" s="119">
        <v>0</v>
      </c>
      <c r="N88" s="37">
        <f>M88*L88*I88</f>
        <v>0</v>
      </c>
    </row>
    <row r="89" spans="3:14" s="38" customFormat="1" ht="15" hidden="1" customHeight="1" outlineLevel="1" x14ac:dyDescent="0.25">
      <c r="C89" s="38">
        <v>49</v>
      </c>
      <c r="E89" s="259" t="s">
        <v>266</v>
      </c>
      <c r="F89" s="260"/>
      <c r="G89" s="33" t="s">
        <v>515</v>
      </c>
      <c r="H89" s="33" t="s">
        <v>170</v>
      </c>
      <c r="I89" s="39">
        <v>0.15</v>
      </c>
      <c r="J89" s="224">
        <v>264.8</v>
      </c>
      <c r="K89" s="36">
        <v>0</v>
      </c>
      <c r="L89" s="210">
        <f t="shared" si="6"/>
        <v>264.8</v>
      </c>
      <c r="M89" s="119">
        <v>0</v>
      </c>
      <c r="N89" s="37">
        <f>M89*L89</f>
        <v>0</v>
      </c>
    </row>
    <row r="90" spans="3:14" s="38" customFormat="1" ht="15" hidden="1" customHeight="1" outlineLevel="1" x14ac:dyDescent="0.25">
      <c r="E90" s="143" t="s">
        <v>354</v>
      </c>
      <c r="F90" s="144"/>
      <c r="G90" s="33" t="s">
        <v>515</v>
      </c>
      <c r="H90" s="33" t="s">
        <v>166</v>
      </c>
      <c r="I90" s="39">
        <v>7.1</v>
      </c>
      <c r="J90" s="224">
        <v>1507.2</v>
      </c>
      <c r="K90" s="36">
        <v>0</v>
      </c>
      <c r="L90" s="210">
        <f t="shared" si="6"/>
        <v>1507.2</v>
      </c>
      <c r="M90" s="119">
        <v>0</v>
      </c>
      <c r="N90" s="37">
        <f>M90*L90*I90</f>
        <v>0</v>
      </c>
    </row>
    <row r="91" spans="3:14" s="38" customFormat="1" ht="15" hidden="1" customHeight="1" outlineLevel="1" x14ac:dyDescent="0.25">
      <c r="C91" s="38">
        <v>50</v>
      </c>
      <c r="E91" s="259" t="s">
        <v>240</v>
      </c>
      <c r="F91" s="260"/>
      <c r="G91" s="33" t="s">
        <v>124</v>
      </c>
      <c r="H91" s="33" t="s">
        <v>166</v>
      </c>
      <c r="I91" s="39">
        <v>3.8</v>
      </c>
      <c r="J91" s="224">
        <v>1352.8</v>
      </c>
      <c r="K91" s="36">
        <v>0</v>
      </c>
      <c r="L91" s="210">
        <f t="shared" si="6"/>
        <v>1352.8</v>
      </c>
      <c r="M91" s="119">
        <v>0</v>
      </c>
      <c r="N91" s="37">
        <f>M91*L91*I91</f>
        <v>0</v>
      </c>
    </row>
    <row r="92" spans="3:14" s="38" customFormat="1" ht="15" hidden="1" customHeight="1" outlineLevel="1" x14ac:dyDescent="0.25">
      <c r="C92" s="38">
        <v>51</v>
      </c>
      <c r="E92" s="259" t="s">
        <v>91</v>
      </c>
      <c r="F92" s="260"/>
      <c r="G92" s="33" t="s">
        <v>124</v>
      </c>
      <c r="H92" s="33" t="s">
        <v>166</v>
      </c>
      <c r="I92" s="39">
        <v>0.95</v>
      </c>
      <c r="J92" s="224">
        <v>1044</v>
      </c>
      <c r="K92" s="36">
        <v>0</v>
      </c>
      <c r="L92" s="210">
        <f t="shared" si="6"/>
        <v>1044</v>
      </c>
      <c r="M92" s="119">
        <v>0</v>
      </c>
      <c r="N92" s="37">
        <f>M92*L92*I92</f>
        <v>0</v>
      </c>
    </row>
    <row r="93" spans="3:14" s="38" customFormat="1" ht="15" hidden="1" customHeight="1" outlineLevel="1" x14ac:dyDescent="0.25">
      <c r="C93" s="38">
        <v>52</v>
      </c>
      <c r="E93" s="259" t="s">
        <v>83</v>
      </c>
      <c r="F93" s="260"/>
      <c r="G93" s="33" t="s">
        <v>124</v>
      </c>
      <c r="H93" s="33" t="s">
        <v>170</v>
      </c>
      <c r="I93" s="39">
        <v>0.18</v>
      </c>
      <c r="J93" s="224">
        <v>213.6</v>
      </c>
      <c r="K93" s="36">
        <v>0</v>
      </c>
      <c r="L93" s="210">
        <f t="shared" si="6"/>
        <v>213.6</v>
      </c>
      <c r="M93" s="119">
        <v>0</v>
      </c>
      <c r="N93" s="37">
        <f>M93*L93</f>
        <v>0</v>
      </c>
    </row>
    <row r="94" spans="3:14" s="38" customFormat="1" ht="15" hidden="1" customHeight="1" outlineLevel="1" x14ac:dyDescent="0.25">
      <c r="C94" s="38">
        <v>53</v>
      </c>
      <c r="E94" s="259" t="s">
        <v>92</v>
      </c>
      <c r="F94" s="260"/>
      <c r="G94" s="33" t="s">
        <v>147</v>
      </c>
      <c r="H94" s="33" t="s">
        <v>166</v>
      </c>
      <c r="I94" s="39">
        <v>3.5</v>
      </c>
      <c r="J94" s="224">
        <v>956</v>
      </c>
      <c r="K94" s="36">
        <v>0</v>
      </c>
      <c r="L94" s="210">
        <f t="shared" si="6"/>
        <v>956</v>
      </c>
      <c r="M94" s="119">
        <v>0</v>
      </c>
      <c r="N94" s="37">
        <f>M94*L94*I94</f>
        <v>0</v>
      </c>
    </row>
    <row r="95" spans="3:14" s="38" customFormat="1" ht="15" hidden="1" customHeight="1" outlineLevel="1" x14ac:dyDescent="0.25">
      <c r="C95" s="38">
        <v>54</v>
      </c>
      <c r="E95" s="259" t="s">
        <v>84</v>
      </c>
      <c r="F95" s="260"/>
      <c r="G95" s="33" t="s">
        <v>124</v>
      </c>
      <c r="H95" s="33" t="s">
        <v>170</v>
      </c>
      <c r="I95" s="39">
        <v>0.18</v>
      </c>
      <c r="J95" s="224">
        <v>206.4</v>
      </c>
      <c r="K95" s="36">
        <v>0</v>
      </c>
      <c r="L95" s="210">
        <f t="shared" si="6"/>
        <v>206.4</v>
      </c>
      <c r="M95" s="119">
        <v>0</v>
      </c>
      <c r="N95" s="37">
        <f>M95*L95</f>
        <v>0</v>
      </c>
    </row>
    <row r="96" spans="3:14" s="38" customFormat="1" ht="15" hidden="1" customHeight="1" outlineLevel="1" x14ac:dyDescent="0.25">
      <c r="C96" s="38">
        <v>55</v>
      </c>
      <c r="E96" s="259" t="s">
        <v>93</v>
      </c>
      <c r="F96" s="260"/>
      <c r="G96" s="33" t="s">
        <v>124</v>
      </c>
      <c r="H96" s="33" t="s">
        <v>166</v>
      </c>
      <c r="I96" s="39">
        <v>0.95</v>
      </c>
      <c r="J96" s="224">
        <v>1044</v>
      </c>
      <c r="K96" s="36">
        <v>0</v>
      </c>
      <c r="L96" s="210">
        <f t="shared" si="6"/>
        <v>1044</v>
      </c>
      <c r="M96" s="119">
        <v>0</v>
      </c>
      <c r="N96" s="37">
        <f>M96*L96*I96</f>
        <v>0</v>
      </c>
    </row>
    <row r="97" spans="1:14" s="38" customFormat="1" ht="15" hidden="1" customHeight="1" outlineLevel="1" x14ac:dyDescent="0.25">
      <c r="C97" s="38">
        <v>56</v>
      </c>
      <c r="E97" s="259" t="s">
        <v>97</v>
      </c>
      <c r="F97" s="260"/>
      <c r="G97" s="33" t="s">
        <v>124</v>
      </c>
      <c r="H97" s="33" t="s">
        <v>170</v>
      </c>
      <c r="I97" s="39">
        <v>0.18</v>
      </c>
      <c r="J97" s="224">
        <v>213.6</v>
      </c>
      <c r="K97" s="36">
        <v>0</v>
      </c>
      <c r="L97" s="210">
        <f t="shared" si="6"/>
        <v>213.6</v>
      </c>
      <c r="M97" s="119">
        <v>0</v>
      </c>
      <c r="N97" s="37">
        <f>M97*L97</f>
        <v>0</v>
      </c>
    </row>
    <row r="98" spans="1:14" s="38" customFormat="1" ht="15" hidden="1" customHeight="1" outlineLevel="1" x14ac:dyDescent="0.25">
      <c r="E98" s="259" t="s">
        <v>189</v>
      </c>
      <c r="F98" s="260"/>
      <c r="G98" s="48" t="s">
        <v>124</v>
      </c>
      <c r="H98" s="48" t="s">
        <v>166</v>
      </c>
      <c r="I98" s="49">
        <v>1.6</v>
      </c>
      <c r="J98" s="224">
        <v>1352.8</v>
      </c>
      <c r="K98" s="233">
        <v>0</v>
      </c>
      <c r="L98" s="210">
        <f t="shared" si="6"/>
        <v>1352.8</v>
      </c>
      <c r="M98" s="119">
        <v>0</v>
      </c>
      <c r="N98" s="37">
        <f>M98*L98*I98</f>
        <v>0</v>
      </c>
    </row>
    <row r="99" spans="1:14" s="38" customFormat="1" ht="15" hidden="1" customHeight="1" outlineLevel="1" x14ac:dyDescent="0.25">
      <c r="C99" s="38">
        <v>57</v>
      </c>
      <c r="E99" s="259" t="s">
        <v>85</v>
      </c>
      <c r="F99" s="260"/>
      <c r="G99" s="48" t="s">
        <v>515</v>
      </c>
      <c r="H99" s="48" t="s">
        <v>170</v>
      </c>
      <c r="I99" s="49">
        <v>0.18</v>
      </c>
      <c r="J99" s="224">
        <v>287.2</v>
      </c>
      <c r="K99" s="36">
        <v>0</v>
      </c>
      <c r="L99" s="210">
        <f t="shared" si="6"/>
        <v>287.2</v>
      </c>
      <c r="M99" s="119">
        <v>0</v>
      </c>
      <c r="N99" s="37">
        <f>M99*L99</f>
        <v>0</v>
      </c>
    </row>
    <row r="100" spans="1:14" s="47" customFormat="1" ht="24.75" hidden="1" customHeight="1" outlineLevel="1" x14ac:dyDescent="0.25">
      <c r="A100" s="38"/>
      <c r="B100" s="38"/>
      <c r="C100" s="38"/>
      <c r="D100" s="38"/>
      <c r="E100" s="41" t="s">
        <v>126</v>
      </c>
      <c r="F100" s="42"/>
      <c r="G100" s="43"/>
      <c r="H100" s="43"/>
      <c r="I100" s="44"/>
      <c r="J100" s="45"/>
      <c r="K100" s="45"/>
      <c r="L100" s="45"/>
      <c r="M100" s="120"/>
      <c r="N100" s="46"/>
    </row>
    <row r="101" spans="1:14" s="38" customFormat="1" ht="15" hidden="1" customHeight="1" outlineLevel="1" x14ac:dyDescent="0.25">
      <c r="C101" s="38">
        <v>58</v>
      </c>
      <c r="E101" s="259" t="s">
        <v>125</v>
      </c>
      <c r="F101" s="260"/>
      <c r="G101" s="33" t="s">
        <v>124</v>
      </c>
      <c r="H101" s="33" t="s">
        <v>170</v>
      </c>
      <c r="I101" s="39">
        <v>0.125</v>
      </c>
      <c r="J101" s="224">
        <v>273.60000000000002</v>
      </c>
      <c r="K101" s="36">
        <v>0</v>
      </c>
      <c r="L101" s="210">
        <f>J101-(J101/100*K101)</f>
        <v>273.60000000000002</v>
      </c>
      <c r="M101" s="119">
        <v>0</v>
      </c>
      <c r="N101" s="37">
        <f>M101*L101</f>
        <v>0</v>
      </c>
    </row>
    <row r="102" spans="1:14" s="38" customFormat="1" ht="15" hidden="1" customHeight="1" outlineLevel="1" x14ac:dyDescent="0.25">
      <c r="E102" s="143" t="s">
        <v>404</v>
      </c>
      <c r="F102" s="144"/>
      <c r="G102" s="33" t="s">
        <v>515</v>
      </c>
      <c r="H102" s="33" t="s">
        <v>170</v>
      </c>
      <c r="I102" s="39">
        <v>0.125</v>
      </c>
      <c r="J102" s="224">
        <v>273.60000000000002</v>
      </c>
      <c r="K102" s="36">
        <v>0</v>
      </c>
      <c r="L102" s="210">
        <f>J102-(J102/100*K102)</f>
        <v>273.60000000000002</v>
      </c>
      <c r="M102" s="119">
        <v>0</v>
      </c>
      <c r="N102" s="37">
        <f>M102*L102</f>
        <v>0</v>
      </c>
    </row>
    <row r="103" spans="1:14" s="38" customFormat="1" ht="15" hidden="1" customHeight="1" outlineLevel="1" x14ac:dyDescent="0.25">
      <c r="C103" s="38">
        <v>59</v>
      </c>
      <c r="E103" s="259" t="s">
        <v>127</v>
      </c>
      <c r="F103" s="260"/>
      <c r="G103" s="33" t="s">
        <v>515</v>
      </c>
      <c r="H103" s="33" t="s">
        <v>170</v>
      </c>
      <c r="I103" s="39">
        <v>0.18</v>
      </c>
      <c r="J103" s="224">
        <v>125.6</v>
      </c>
      <c r="K103" s="50">
        <v>0</v>
      </c>
      <c r="L103" s="211">
        <f>J103-(J103/100*K103)</f>
        <v>125.6</v>
      </c>
      <c r="M103" s="121">
        <v>0</v>
      </c>
      <c r="N103" s="51">
        <f>M103*L103</f>
        <v>0</v>
      </c>
    </row>
    <row r="104" spans="1:14" s="47" customFormat="1" ht="24.75" hidden="1" customHeight="1" outlineLevel="1" x14ac:dyDescent="0.25">
      <c r="A104" s="38"/>
      <c r="B104" s="38"/>
      <c r="C104" s="38"/>
      <c r="D104" s="38"/>
      <c r="E104" s="41" t="s">
        <v>138</v>
      </c>
      <c r="F104" s="42"/>
      <c r="G104" s="43"/>
      <c r="H104" s="43"/>
      <c r="I104" s="44"/>
      <c r="J104" s="45"/>
      <c r="K104" s="45"/>
      <c r="L104" s="45"/>
      <c r="M104" s="120"/>
      <c r="N104" s="46"/>
    </row>
    <row r="105" spans="1:14" s="38" customFormat="1" ht="15" hidden="1" customHeight="1" outlineLevel="1" x14ac:dyDescent="0.25">
      <c r="C105" s="38">
        <v>60</v>
      </c>
      <c r="E105" s="259" t="s">
        <v>267</v>
      </c>
      <c r="F105" s="260"/>
      <c r="G105" s="48" t="s">
        <v>515</v>
      </c>
      <c r="H105" s="33" t="s">
        <v>166</v>
      </c>
      <c r="I105" s="39">
        <v>0.22500000000000001</v>
      </c>
      <c r="J105" s="224">
        <v>963.2</v>
      </c>
      <c r="K105" s="50">
        <v>0</v>
      </c>
      <c r="L105" s="211">
        <f t="shared" ref="L105:L115" si="7">J105-(J105/100*K105)</f>
        <v>963.2</v>
      </c>
      <c r="M105" s="121">
        <v>0</v>
      </c>
      <c r="N105" s="145">
        <f>M105*L105*I105</f>
        <v>0</v>
      </c>
    </row>
    <row r="106" spans="1:14" s="38" customFormat="1" ht="15" hidden="1" customHeight="1" outlineLevel="1" x14ac:dyDescent="0.25">
      <c r="E106" s="259" t="s">
        <v>278</v>
      </c>
      <c r="F106" s="260"/>
      <c r="G106" s="33" t="s">
        <v>515</v>
      </c>
      <c r="H106" s="33" t="s">
        <v>166</v>
      </c>
      <c r="I106" s="39">
        <v>1</v>
      </c>
      <c r="J106" s="224">
        <v>1154.4000000000001</v>
      </c>
      <c r="K106" s="50">
        <v>0</v>
      </c>
      <c r="L106" s="211">
        <f t="shared" si="7"/>
        <v>1154.4000000000001</v>
      </c>
      <c r="M106" s="121">
        <v>0</v>
      </c>
      <c r="N106" s="51">
        <f>M106*L106*I106</f>
        <v>0</v>
      </c>
    </row>
    <row r="107" spans="1:14" s="38" customFormat="1" ht="15" hidden="1" customHeight="1" outlineLevel="1" x14ac:dyDescent="0.25">
      <c r="E107" s="143" t="s">
        <v>280</v>
      </c>
      <c r="F107" s="144"/>
      <c r="G107" s="33" t="s">
        <v>515</v>
      </c>
      <c r="H107" s="33" t="s">
        <v>170</v>
      </c>
      <c r="I107" s="39">
        <v>0.43</v>
      </c>
      <c r="J107" s="224">
        <v>256</v>
      </c>
      <c r="K107" s="50">
        <v>0</v>
      </c>
      <c r="L107" s="211">
        <f t="shared" si="7"/>
        <v>256</v>
      </c>
      <c r="M107" s="121">
        <v>0</v>
      </c>
      <c r="N107" s="51">
        <f>M107*L107</f>
        <v>0</v>
      </c>
    </row>
    <row r="108" spans="1:14" s="38" customFormat="1" ht="15" hidden="1" customHeight="1" outlineLevel="1" x14ac:dyDescent="0.25">
      <c r="E108" s="259" t="s">
        <v>527</v>
      </c>
      <c r="F108" s="260"/>
      <c r="G108" s="48" t="s">
        <v>515</v>
      </c>
      <c r="H108" s="48" t="s">
        <v>170</v>
      </c>
      <c r="I108" s="49">
        <v>0.1</v>
      </c>
      <c r="J108" s="224">
        <v>270</v>
      </c>
      <c r="K108" s="52">
        <v>0</v>
      </c>
      <c r="L108" s="212">
        <f t="shared" si="7"/>
        <v>270</v>
      </c>
      <c r="M108" s="122">
        <v>0</v>
      </c>
      <c r="N108" s="51">
        <f>M108*L108</f>
        <v>0</v>
      </c>
    </row>
    <row r="109" spans="1:14" s="38" customFormat="1" ht="16.05" hidden="1" customHeight="1" outlineLevel="1" x14ac:dyDescent="0.25">
      <c r="C109" s="38">
        <v>61</v>
      </c>
      <c r="E109" s="259" t="s">
        <v>139</v>
      </c>
      <c r="F109" s="260"/>
      <c r="G109" s="48" t="s">
        <v>515</v>
      </c>
      <c r="H109" s="48" t="s">
        <v>170</v>
      </c>
      <c r="I109" s="49">
        <v>0.1</v>
      </c>
      <c r="J109" s="224">
        <v>240.8</v>
      </c>
      <c r="K109" s="52">
        <v>0</v>
      </c>
      <c r="L109" s="212">
        <f t="shared" si="7"/>
        <v>240.8</v>
      </c>
      <c r="M109" s="122">
        <v>0</v>
      </c>
      <c r="N109" s="53">
        <f>M109*L109</f>
        <v>0</v>
      </c>
    </row>
    <row r="110" spans="1:14" s="38" customFormat="1" ht="16.05" hidden="1" customHeight="1" outlineLevel="1" x14ac:dyDescent="0.25">
      <c r="E110" s="259" t="s">
        <v>277</v>
      </c>
      <c r="F110" s="260"/>
      <c r="G110" s="48" t="s">
        <v>515</v>
      </c>
      <c r="H110" s="48" t="s">
        <v>166</v>
      </c>
      <c r="I110" s="49">
        <v>2.5</v>
      </c>
      <c r="J110" s="224">
        <v>1802.4</v>
      </c>
      <c r="K110" s="52">
        <v>0</v>
      </c>
      <c r="L110" s="212">
        <f t="shared" si="7"/>
        <v>1802.4</v>
      </c>
      <c r="M110" s="122">
        <v>0</v>
      </c>
      <c r="N110" s="53">
        <f>M110*L110*I110</f>
        <v>0</v>
      </c>
    </row>
    <row r="111" spans="1:14" s="38" customFormat="1" ht="16.05" hidden="1" customHeight="1" outlineLevel="1" x14ac:dyDescent="0.25">
      <c r="E111" s="259" t="s">
        <v>287</v>
      </c>
      <c r="F111" s="260"/>
      <c r="G111" s="48" t="s">
        <v>515</v>
      </c>
      <c r="H111" s="48" t="s">
        <v>166</v>
      </c>
      <c r="I111" s="49">
        <v>2.5</v>
      </c>
      <c r="J111" s="224">
        <v>1820.8</v>
      </c>
      <c r="K111" s="52">
        <v>0</v>
      </c>
      <c r="L111" s="212">
        <f t="shared" si="7"/>
        <v>1820.8</v>
      </c>
      <c r="M111" s="122">
        <v>0</v>
      </c>
      <c r="N111" s="53">
        <f>M111*L111*I111</f>
        <v>0</v>
      </c>
    </row>
    <row r="112" spans="1:14" s="47" customFormat="1" ht="24.75" hidden="1" customHeight="1" outlineLevel="1" x14ac:dyDescent="0.25">
      <c r="A112" s="38"/>
      <c r="B112" s="38"/>
      <c r="C112" s="38"/>
      <c r="D112" s="38"/>
      <c r="E112" s="41" t="s">
        <v>523</v>
      </c>
      <c r="F112" s="42"/>
      <c r="G112" s="43"/>
      <c r="H112" s="43"/>
      <c r="I112" s="44"/>
      <c r="J112" s="45"/>
      <c r="K112" s="45"/>
      <c r="L112" s="45"/>
      <c r="M112" s="120"/>
      <c r="N112" s="46"/>
    </row>
    <row r="113" spans="1:17" s="38" customFormat="1" ht="16.05" hidden="1" customHeight="1" outlineLevel="1" x14ac:dyDescent="0.25">
      <c r="E113" s="143" t="s">
        <v>524</v>
      </c>
      <c r="F113" s="226"/>
      <c r="G113" s="48" t="s">
        <v>124</v>
      </c>
      <c r="H113" s="227" t="s">
        <v>170</v>
      </c>
      <c r="I113" s="39">
        <v>0.2</v>
      </c>
      <c r="J113" s="232">
        <v>286</v>
      </c>
      <c r="K113" s="228">
        <v>0</v>
      </c>
      <c r="L113" s="212">
        <f t="shared" si="7"/>
        <v>286</v>
      </c>
      <c r="M113" s="229">
        <v>0</v>
      </c>
      <c r="N113" s="53">
        <f t="shared" ref="N113:N115" si="8">M113*L113</f>
        <v>0</v>
      </c>
    </row>
    <row r="114" spans="1:17" s="38" customFormat="1" ht="16.05" hidden="1" customHeight="1" outlineLevel="1" x14ac:dyDescent="0.25">
      <c r="E114" s="143" t="s">
        <v>525</v>
      </c>
      <c r="F114" s="226"/>
      <c r="G114" s="48" t="s">
        <v>124</v>
      </c>
      <c r="H114" s="227" t="s">
        <v>170</v>
      </c>
      <c r="I114" s="39">
        <v>0.1</v>
      </c>
      <c r="J114" s="232">
        <v>182</v>
      </c>
      <c r="K114" s="228">
        <v>0</v>
      </c>
      <c r="L114" s="212">
        <f t="shared" si="7"/>
        <v>182</v>
      </c>
      <c r="M114" s="229">
        <v>0</v>
      </c>
      <c r="N114" s="53">
        <f t="shared" si="8"/>
        <v>0</v>
      </c>
    </row>
    <row r="115" spans="1:17" s="38" customFormat="1" ht="16.05" hidden="1" customHeight="1" outlineLevel="1" x14ac:dyDescent="0.25">
      <c r="E115" s="143" t="s">
        <v>543</v>
      </c>
      <c r="F115" s="226"/>
      <c r="G115" s="48" t="s">
        <v>124</v>
      </c>
      <c r="H115" s="227" t="s">
        <v>170</v>
      </c>
      <c r="I115" s="39">
        <v>0.1</v>
      </c>
      <c r="J115" s="232">
        <v>160</v>
      </c>
      <c r="K115" s="228">
        <v>0</v>
      </c>
      <c r="L115" s="212">
        <f t="shared" si="7"/>
        <v>160</v>
      </c>
      <c r="M115" s="229">
        <v>0</v>
      </c>
      <c r="N115" s="53">
        <f t="shared" si="8"/>
        <v>0</v>
      </c>
    </row>
    <row r="116" spans="1:17" s="38" customFormat="1" ht="16.05" hidden="1" customHeight="1" outlineLevel="1" x14ac:dyDescent="0.25">
      <c r="E116" s="259" t="s">
        <v>504</v>
      </c>
      <c r="F116" s="260"/>
      <c r="G116" s="48" t="s">
        <v>124</v>
      </c>
      <c r="H116" s="230" t="s">
        <v>170</v>
      </c>
      <c r="I116" s="39">
        <v>0.15</v>
      </c>
      <c r="J116" s="232">
        <v>160</v>
      </c>
      <c r="K116" s="231">
        <v>0</v>
      </c>
      <c r="L116" s="212">
        <f t="shared" ref="L116" si="9">J116-(J116/100*K116)</f>
        <v>160</v>
      </c>
      <c r="M116" s="122">
        <v>0</v>
      </c>
      <c r="N116" s="53">
        <f>M116*L116</f>
        <v>0</v>
      </c>
    </row>
    <row r="117" spans="1:17" s="47" customFormat="1" ht="24.75" hidden="1" customHeight="1" outlineLevel="1" x14ac:dyDescent="0.25">
      <c r="A117" s="38"/>
      <c r="B117" s="38"/>
      <c r="C117" s="38"/>
      <c r="D117" s="38"/>
      <c r="E117" s="41" t="s">
        <v>309</v>
      </c>
      <c r="F117" s="42"/>
      <c r="G117" s="43"/>
      <c r="H117" s="43"/>
      <c r="I117" s="44"/>
      <c r="J117" s="45"/>
      <c r="K117" s="45"/>
      <c r="L117" s="213"/>
      <c r="M117" s="120"/>
      <c r="N117" s="46"/>
    </row>
    <row r="118" spans="1:17" s="38" customFormat="1" ht="16.05" hidden="1" customHeight="1" outlineLevel="1" x14ac:dyDescent="0.25">
      <c r="E118" s="259" t="s">
        <v>310</v>
      </c>
      <c r="F118" s="260"/>
      <c r="G118" s="48" t="s">
        <v>515</v>
      </c>
      <c r="H118" s="48" t="s">
        <v>170</v>
      </c>
      <c r="I118" s="49">
        <v>0.14000000000000001</v>
      </c>
      <c r="J118" s="224">
        <v>95.2</v>
      </c>
      <c r="K118" s="52">
        <v>0</v>
      </c>
      <c r="L118" s="212">
        <f>J118-(J118/100*K118)</f>
        <v>95.2</v>
      </c>
      <c r="M118" s="122">
        <v>0</v>
      </c>
      <c r="N118" s="53">
        <f>M118*L118</f>
        <v>0</v>
      </c>
    </row>
    <row r="119" spans="1:17" s="38" customFormat="1" ht="16.05" hidden="1" customHeight="1" outlineLevel="1" x14ac:dyDescent="0.25">
      <c r="E119" s="259" t="s">
        <v>311</v>
      </c>
      <c r="F119" s="260"/>
      <c r="G119" s="48" t="s">
        <v>515</v>
      </c>
      <c r="H119" s="48" t="s">
        <v>166</v>
      </c>
      <c r="I119" s="49">
        <v>0.2</v>
      </c>
      <c r="J119" s="224">
        <v>556.79999999999995</v>
      </c>
      <c r="K119" s="52">
        <v>0</v>
      </c>
      <c r="L119" s="212">
        <f>J119-(J119/100*K119)</f>
        <v>556.79999999999995</v>
      </c>
      <c r="M119" s="122">
        <v>0</v>
      </c>
      <c r="N119" s="53">
        <f>M119*L119*I119</f>
        <v>0</v>
      </c>
    </row>
    <row r="120" spans="1:17" s="38" customFormat="1" ht="16.05" hidden="1" customHeight="1" outlineLevel="1" x14ac:dyDescent="0.25">
      <c r="E120" s="160" t="s">
        <v>312</v>
      </c>
      <c r="F120" s="160"/>
      <c r="G120" s="33" t="s">
        <v>515</v>
      </c>
      <c r="H120" s="33" t="s">
        <v>170</v>
      </c>
      <c r="I120" s="39">
        <v>0.18</v>
      </c>
      <c r="J120" s="224">
        <v>268</v>
      </c>
      <c r="K120" s="50">
        <v>0</v>
      </c>
      <c r="L120" s="211">
        <f>J120-(J120/100*K120)</f>
        <v>268</v>
      </c>
      <c r="M120" s="121">
        <v>0</v>
      </c>
      <c r="N120" s="51">
        <f>M120*L120</f>
        <v>0</v>
      </c>
    </row>
    <row r="121" spans="1:17" s="38" customFormat="1" ht="16.05" hidden="1" customHeight="1" outlineLevel="1" thickBot="1" x14ac:dyDescent="0.3">
      <c r="E121" s="160" t="s">
        <v>492</v>
      </c>
      <c r="F121" s="160"/>
      <c r="G121" s="33" t="s">
        <v>515</v>
      </c>
      <c r="H121" s="33" t="s">
        <v>166</v>
      </c>
      <c r="I121" s="39">
        <v>0.35</v>
      </c>
      <c r="J121" s="224">
        <v>1255.2</v>
      </c>
      <c r="K121" s="50">
        <v>0</v>
      </c>
      <c r="L121" s="211">
        <f>J121-(J121/100*K121)</f>
        <v>1255.2</v>
      </c>
      <c r="M121" s="121">
        <v>0</v>
      </c>
      <c r="N121" s="51">
        <f>M121*L121*I121</f>
        <v>0</v>
      </c>
    </row>
    <row r="122" spans="1:17" ht="29.55" customHeight="1" collapsed="1" thickBot="1" x14ac:dyDescent="0.35">
      <c r="A122" s="38"/>
      <c r="B122" s="38"/>
      <c r="C122" s="38"/>
      <c r="D122" s="38"/>
      <c r="E122" s="152" t="s">
        <v>163</v>
      </c>
      <c r="F122" s="153"/>
      <c r="G122" s="154"/>
      <c r="H122" s="154"/>
      <c r="I122" s="155"/>
      <c r="J122" s="137"/>
      <c r="K122" s="156"/>
      <c r="L122" s="195"/>
      <c r="M122" s="157" t="s">
        <v>64</v>
      </c>
      <c r="N122" s="158">
        <f>SUM(N124:N228)</f>
        <v>0</v>
      </c>
      <c r="O122" s="1"/>
      <c r="Q122" s="1"/>
    </row>
    <row r="123" spans="1:17" ht="24.75" hidden="1" customHeight="1" outlineLevel="1" x14ac:dyDescent="0.3">
      <c r="A123" s="38"/>
      <c r="B123" s="38"/>
      <c r="C123" s="38"/>
      <c r="D123" s="38"/>
      <c r="E123" s="54" t="s">
        <v>60</v>
      </c>
      <c r="F123" s="55"/>
      <c r="G123" s="56"/>
      <c r="H123" s="56"/>
      <c r="I123" s="57"/>
      <c r="J123" s="224"/>
      <c r="K123" s="58"/>
      <c r="L123" s="196"/>
      <c r="M123" s="59"/>
      <c r="N123" s="60"/>
      <c r="O123" s="1"/>
      <c r="Q123" s="1"/>
    </row>
    <row r="124" spans="1:17" s="38" customFormat="1" ht="16.05" hidden="1" customHeight="1" outlineLevel="1" x14ac:dyDescent="0.25">
      <c r="C124" s="38">
        <v>65</v>
      </c>
      <c r="E124" s="178" t="s">
        <v>408</v>
      </c>
      <c r="F124" s="180"/>
      <c r="G124" s="61"/>
      <c r="H124" s="61"/>
      <c r="I124" s="62"/>
      <c r="J124" s="224"/>
      <c r="K124" s="63"/>
      <c r="L124" s="211"/>
      <c r="M124" s="121"/>
      <c r="N124" s="51"/>
    </row>
    <row r="125" spans="1:17" s="38" customFormat="1" ht="16.05" hidden="1" customHeight="1" outlineLevel="1" x14ac:dyDescent="0.25">
      <c r="C125" s="38">
        <v>66</v>
      </c>
      <c r="E125" s="179" t="s">
        <v>409</v>
      </c>
      <c r="F125" s="180"/>
      <c r="G125" s="61" t="s">
        <v>249</v>
      </c>
      <c r="H125" s="61" t="s">
        <v>170</v>
      </c>
      <c r="I125" s="62">
        <v>0.2</v>
      </c>
      <c r="J125" s="224">
        <v>0</v>
      </c>
      <c r="K125" s="63">
        <v>0</v>
      </c>
      <c r="L125" s="211">
        <f>J125-(J125/100*K125)</f>
        <v>0</v>
      </c>
      <c r="M125" s="121">
        <v>0</v>
      </c>
      <c r="N125" s="51">
        <f>M125*L125</f>
        <v>0</v>
      </c>
    </row>
    <row r="126" spans="1:17" s="38" customFormat="1" ht="16.05" hidden="1" customHeight="1" outlineLevel="1" x14ac:dyDescent="0.25">
      <c r="C126" s="38">
        <v>67</v>
      </c>
      <c r="E126" s="179" t="s">
        <v>410</v>
      </c>
      <c r="F126" s="180"/>
      <c r="G126" s="61" t="s">
        <v>249</v>
      </c>
      <c r="H126" s="61" t="s">
        <v>170</v>
      </c>
      <c r="I126" s="62">
        <v>0.17</v>
      </c>
      <c r="J126" s="224">
        <v>139.19999999999999</v>
      </c>
      <c r="K126" s="63">
        <v>0</v>
      </c>
      <c r="L126" s="211">
        <f>J126-(J126/100*K126)</f>
        <v>139.19999999999999</v>
      </c>
      <c r="M126" s="121">
        <v>0</v>
      </c>
      <c r="N126" s="51">
        <f>M126*L126</f>
        <v>0</v>
      </c>
    </row>
    <row r="127" spans="1:17" s="38" customFormat="1" ht="16.05" hidden="1" customHeight="1" outlineLevel="1" x14ac:dyDescent="0.25">
      <c r="C127" s="38">
        <v>68</v>
      </c>
      <c r="E127" s="178" t="s">
        <v>446</v>
      </c>
      <c r="F127" s="180"/>
      <c r="G127" s="61"/>
      <c r="H127" s="61"/>
      <c r="I127" s="62"/>
      <c r="J127" s="224"/>
      <c r="K127" s="63"/>
      <c r="L127" s="211"/>
      <c r="M127" s="121"/>
      <c r="N127" s="51"/>
    </row>
    <row r="128" spans="1:17" s="38" customFormat="1" ht="16.05" hidden="1" customHeight="1" outlineLevel="1" x14ac:dyDescent="0.25">
      <c r="C128" s="38">
        <v>69</v>
      </c>
      <c r="E128" s="179" t="s">
        <v>451</v>
      </c>
      <c r="F128" s="180"/>
      <c r="G128" s="61" t="s">
        <v>249</v>
      </c>
      <c r="H128" s="61" t="s">
        <v>166</v>
      </c>
      <c r="I128" s="62">
        <v>0.45</v>
      </c>
      <c r="J128" s="224">
        <v>0</v>
      </c>
      <c r="K128" s="63">
        <v>0</v>
      </c>
      <c r="L128" s="211">
        <f t="shared" ref="L128:L142" si="10">J128-(J128/100*K128)</f>
        <v>0</v>
      </c>
      <c r="M128" s="121">
        <v>0</v>
      </c>
      <c r="N128" s="51">
        <f>M128*L128*I128</f>
        <v>0</v>
      </c>
    </row>
    <row r="129" spans="3:14" s="38" customFormat="1" ht="16.05" hidden="1" customHeight="1" outlineLevel="1" x14ac:dyDescent="0.25">
      <c r="C129" s="38">
        <v>70</v>
      </c>
      <c r="E129" s="179" t="s">
        <v>452</v>
      </c>
      <c r="F129" s="180"/>
      <c r="G129" s="61" t="s">
        <v>249</v>
      </c>
      <c r="H129" s="61" t="s">
        <v>170</v>
      </c>
      <c r="I129" s="62">
        <v>0.2</v>
      </c>
      <c r="J129" s="224">
        <v>231.2</v>
      </c>
      <c r="K129" s="63">
        <v>0</v>
      </c>
      <c r="L129" s="211">
        <f t="shared" si="10"/>
        <v>231.2</v>
      </c>
      <c r="M129" s="121">
        <v>0</v>
      </c>
      <c r="N129" s="145">
        <f t="shared" ref="N129:N138" si="11">M129*L129</f>
        <v>0</v>
      </c>
    </row>
    <row r="130" spans="3:14" s="38" customFormat="1" ht="16.05" hidden="1" customHeight="1" outlineLevel="1" x14ac:dyDescent="0.25">
      <c r="E130" s="179" t="s">
        <v>411</v>
      </c>
      <c r="F130" s="180"/>
      <c r="G130" s="61" t="s">
        <v>249</v>
      </c>
      <c r="H130" s="61" t="s">
        <v>170</v>
      </c>
      <c r="I130" s="62">
        <v>0.3</v>
      </c>
      <c r="J130" s="224">
        <v>179.2</v>
      </c>
      <c r="K130" s="63">
        <v>0</v>
      </c>
      <c r="L130" s="211">
        <f t="shared" si="10"/>
        <v>179.2</v>
      </c>
      <c r="M130" s="121">
        <v>0</v>
      </c>
      <c r="N130" s="145">
        <f t="shared" si="11"/>
        <v>0</v>
      </c>
    </row>
    <row r="131" spans="3:14" s="38" customFormat="1" ht="16.05" hidden="1" customHeight="1" outlineLevel="1" x14ac:dyDescent="0.25">
      <c r="E131" s="179" t="s">
        <v>453</v>
      </c>
      <c r="F131" s="180"/>
      <c r="G131" s="61" t="s">
        <v>249</v>
      </c>
      <c r="H131" s="61" t="s">
        <v>170</v>
      </c>
      <c r="I131" s="62">
        <v>0.3</v>
      </c>
      <c r="J131" s="224">
        <v>292</v>
      </c>
      <c r="K131" s="63">
        <v>0</v>
      </c>
      <c r="L131" s="211">
        <f t="shared" si="10"/>
        <v>292</v>
      </c>
      <c r="M131" s="121">
        <v>0</v>
      </c>
      <c r="N131" s="145">
        <f t="shared" si="11"/>
        <v>0</v>
      </c>
    </row>
    <row r="132" spans="3:14" s="38" customFormat="1" ht="16.05" hidden="1" customHeight="1" outlineLevel="1" x14ac:dyDescent="0.25">
      <c r="E132" s="179" t="s">
        <v>104</v>
      </c>
      <c r="F132" s="180"/>
      <c r="G132" s="61" t="s">
        <v>249</v>
      </c>
      <c r="H132" s="61" t="s">
        <v>170</v>
      </c>
      <c r="I132" s="62">
        <v>0.3</v>
      </c>
      <c r="J132" s="224">
        <v>176</v>
      </c>
      <c r="K132" s="63">
        <v>0</v>
      </c>
      <c r="L132" s="211">
        <f t="shared" si="10"/>
        <v>176</v>
      </c>
      <c r="M132" s="121">
        <v>0</v>
      </c>
      <c r="N132" s="145">
        <f t="shared" si="11"/>
        <v>0</v>
      </c>
    </row>
    <row r="133" spans="3:14" s="38" customFormat="1" ht="16.05" hidden="1" customHeight="1" outlineLevel="1" x14ac:dyDescent="0.25">
      <c r="E133" s="179" t="s">
        <v>450</v>
      </c>
      <c r="F133" s="180"/>
      <c r="G133" s="61" t="s">
        <v>249</v>
      </c>
      <c r="H133" s="61" t="s">
        <v>170</v>
      </c>
      <c r="I133" s="62">
        <v>0.4</v>
      </c>
      <c r="J133" s="224">
        <v>200.8</v>
      </c>
      <c r="K133" s="63">
        <v>0</v>
      </c>
      <c r="L133" s="211">
        <f t="shared" si="10"/>
        <v>200.8</v>
      </c>
      <c r="M133" s="121">
        <v>0</v>
      </c>
      <c r="N133" s="145">
        <f t="shared" si="11"/>
        <v>0</v>
      </c>
    </row>
    <row r="134" spans="3:14" s="38" customFormat="1" ht="16.05" hidden="1" customHeight="1" outlineLevel="1" x14ac:dyDescent="0.25">
      <c r="E134" s="179" t="s">
        <v>406</v>
      </c>
      <c r="F134" s="177"/>
      <c r="G134" s="61" t="s">
        <v>249</v>
      </c>
      <c r="H134" s="61" t="s">
        <v>170</v>
      </c>
      <c r="I134" s="62">
        <v>0.3</v>
      </c>
      <c r="J134" s="224">
        <v>0</v>
      </c>
      <c r="K134" s="63">
        <v>0</v>
      </c>
      <c r="L134" s="211">
        <f t="shared" si="10"/>
        <v>0</v>
      </c>
      <c r="M134" s="121">
        <v>0</v>
      </c>
      <c r="N134" s="145">
        <f t="shared" si="11"/>
        <v>0</v>
      </c>
    </row>
    <row r="135" spans="3:14" s="38" customFormat="1" ht="16.05" hidden="1" customHeight="1" outlineLevel="1" x14ac:dyDescent="0.25">
      <c r="E135" s="179" t="s">
        <v>449</v>
      </c>
      <c r="F135" s="180"/>
      <c r="G135" s="61" t="s">
        <v>249</v>
      </c>
      <c r="H135" s="61" t="s">
        <v>170</v>
      </c>
      <c r="I135" s="62">
        <v>0.7</v>
      </c>
      <c r="J135" s="224">
        <v>0</v>
      </c>
      <c r="K135" s="63">
        <v>0</v>
      </c>
      <c r="L135" s="211">
        <f t="shared" si="10"/>
        <v>0</v>
      </c>
      <c r="M135" s="121">
        <v>0</v>
      </c>
      <c r="N135" s="145">
        <f t="shared" si="11"/>
        <v>0</v>
      </c>
    </row>
    <row r="136" spans="3:14" s="38" customFormat="1" ht="16.05" hidden="1" customHeight="1" outlineLevel="1" x14ac:dyDescent="0.25">
      <c r="E136" s="179" t="s">
        <v>447</v>
      </c>
      <c r="F136" s="180"/>
      <c r="G136" s="61" t="s">
        <v>249</v>
      </c>
      <c r="H136" s="61" t="s">
        <v>170</v>
      </c>
      <c r="I136" s="62">
        <v>0.3</v>
      </c>
      <c r="J136" s="224">
        <v>179.2</v>
      </c>
      <c r="K136" s="63">
        <v>0</v>
      </c>
      <c r="L136" s="211">
        <f t="shared" si="10"/>
        <v>179.2</v>
      </c>
      <c r="M136" s="121">
        <v>0</v>
      </c>
      <c r="N136" s="145">
        <f t="shared" si="11"/>
        <v>0</v>
      </c>
    </row>
    <row r="137" spans="3:14" s="38" customFormat="1" ht="16.05" hidden="1" customHeight="1" outlineLevel="1" x14ac:dyDescent="0.25">
      <c r="E137" s="179" t="s">
        <v>442</v>
      </c>
      <c r="F137" s="180"/>
      <c r="G137" s="61" t="s">
        <v>249</v>
      </c>
      <c r="H137" s="61" t="s">
        <v>170</v>
      </c>
      <c r="I137" s="62">
        <v>0.3</v>
      </c>
      <c r="J137" s="224">
        <v>152.80000000000001</v>
      </c>
      <c r="K137" s="63">
        <v>0</v>
      </c>
      <c r="L137" s="211">
        <f t="shared" si="10"/>
        <v>152.80000000000001</v>
      </c>
      <c r="M137" s="121">
        <v>0</v>
      </c>
      <c r="N137" s="145">
        <f t="shared" si="11"/>
        <v>0</v>
      </c>
    </row>
    <row r="138" spans="3:14" s="38" customFormat="1" ht="16.05" hidden="1" customHeight="1" outlineLevel="1" x14ac:dyDescent="0.25">
      <c r="E138" s="179" t="s">
        <v>443</v>
      </c>
      <c r="F138" s="180"/>
      <c r="G138" s="61" t="s">
        <v>249</v>
      </c>
      <c r="H138" s="61" t="s">
        <v>170</v>
      </c>
      <c r="I138" s="62">
        <v>0.3</v>
      </c>
      <c r="J138" s="224">
        <v>237.6</v>
      </c>
      <c r="K138" s="63">
        <v>0</v>
      </c>
      <c r="L138" s="211">
        <f t="shared" si="10"/>
        <v>237.6</v>
      </c>
      <c r="M138" s="121">
        <v>0</v>
      </c>
      <c r="N138" s="145">
        <f t="shared" si="11"/>
        <v>0</v>
      </c>
    </row>
    <row r="139" spans="3:14" s="38" customFormat="1" ht="16.05" hidden="1" customHeight="1" outlineLevel="1" x14ac:dyDescent="0.25">
      <c r="E139" s="179" t="s">
        <v>444</v>
      </c>
      <c r="F139" s="180"/>
      <c r="G139" s="61" t="s">
        <v>249</v>
      </c>
      <c r="H139" s="61" t="s">
        <v>166</v>
      </c>
      <c r="I139" s="62">
        <v>0.8</v>
      </c>
      <c r="J139" s="224">
        <v>0</v>
      </c>
      <c r="K139" s="63">
        <v>0</v>
      </c>
      <c r="L139" s="211">
        <f t="shared" si="10"/>
        <v>0</v>
      </c>
      <c r="M139" s="121">
        <v>0</v>
      </c>
      <c r="N139" s="145">
        <f>M139*L139*I139</f>
        <v>0</v>
      </c>
    </row>
    <row r="140" spans="3:14" s="38" customFormat="1" ht="16.05" hidden="1" customHeight="1" outlineLevel="1" x14ac:dyDescent="0.25">
      <c r="E140" s="179" t="s">
        <v>445</v>
      </c>
      <c r="F140" s="180"/>
      <c r="G140" s="61" t="s">
        <v>249</v>
      </c>
      <c r="H140" s="61" t="s">
        <v>166</v>
      </c>
      <c r="I140" s="62">
        <v>0.88</v>
      </c>
      <c r="J140" s="224">
        <v>431.2</v>
      </c>
      <c r="K140" s="63">
        <v>0</v>
      </c>
      <c r="L140" s="211">
        <f t="shared" si="10"/>
        <v>431.2</v>
      </c>
      <c r="M140" s="121">
        <v>0</v>
      </c>
      <c r="N140" s="145">
        <f>M140*L140*I140</f>
        <v>0</v>
      </c>
    </row>
    <row r="141" spans="3:14" s="38" customFormat="1" ht="16.05" hidden="1" customHeight="1" outlineLevel="1" x14ac:dyDescent="0.25">
      <c r="E141" s="179" t="s">
        <v>448</v>
      </c>
      <c r="F141" s="180"/>
      <c r="G141" s="61" t="s">
        <v>249</v>
      </c>
      <c r="H141" s="61" t="s">
        <v>170</v>
      </c>
      <c r="I141" s="62">
        <v>0.35</v>
      </c>
      <c r="J141" s="224">
        <v>147.19999999999999</v>
      </c>
      <c r="K141" s="63">
        <v>0</v>
      </c>
      <c r="L141" s="211">
        <f t="shared" si="10"/>
        <v>147.19999999999999</v>
      </c>
      <c r="M141" s="121">
        <v>0</v>
      </c>
      <c r="N141" s="145">
        <f>M141*L141</f>
        <v>0</v>
      </c>
    </row>
    <row r="142" spans="3:14" s="38" customFormat="1" ht="16.05" hidden="1" customHeight="1" outlineLevel="1" x14ac:dyDescent="0.25">
      <c r="E142" s="253" t="s">
        <v>514</v>
      </c>
      <c r="F142" s="254"/>
      <c r="G142" s="61" t="s">
        <v>249</v>
      </c>
      <c r="H142" s="61" t="s">
        <v>166</v>
      </c>
      <c r="I142" s="62">
        <v>1.1000000000000001</v>
      </c>
      <c r="J142" s="224">
        <v>458.4</v>
      </c>
      <c r="K142" s="63">
        <v>0</v>
      </c>
      <c r="L142" s="211">
        <f t="shared" si="10"/>
        <v>458.4</v>
      </c>
      <c r="M142" s="121">
        <v>0</v>
      </c>
      <c r="N142" s="145">
        <f>M142*L142*I142</f>
        <v>0</v>
      </c>
    </row>
    <row r="143" spans="3:14" s="38" customFormat="1" ht="16.05" hidden="1" customHeight="1" outlineLevel="1" x14ac:dyDescent="0.25">
      <c r="E143" s="178" t="s">
        <v>454</v>
      </c>
      <c r="F143" s="180"/>
      <c r="G143" s="61"/>
      <c r="H143" s="61"/>
      <c r="I143" s="62"/>
      <c r="J143" s="224"/>
      <c r="K143" s="63"/>
      <c r="L143" s="211"/>
      <c r="M143" s="121"/>
      <c r="N143" s="51"/>
    </row>
    <row r="144" spans="3:14" s="38" customFormat="1" ht="16.05" hidden="1" customHeight="1" outlineLevel="1" x14ac:dyDescent="0.25">
      <c r="E144" s="179" t="s">
        <v>455</v>
      </c>
      <c r="F144" s="180"/>
      <c r="G144" s="61" t="s">
        <v>249</v>
      </c>
      <c r="H144" s="61" t="s">
        <v>170</v>
      </c>
      <c r="I144" s="62">
        <v>0.35</v>
      </c>
      <c r="J144" s="224">
        <v>173.6</v>
      </c>
      <c r="K144" s="63">
        <v>0</v>
      </c>
      <c r="L144" s="211">
        <f t="shared" ref="L144:L153" si="12">J144-(J144/100*K144)</f>
        <v>173.6</v>
      </c>
      <c r="M144" s="121">
        <v>0</v>
      </c>
      <c r="N144" s="145">
        <f>M144*L144</f>
        <v>0</v>
      </c>
    </row>
    <row r="145" spans="5:14" s="38" customFormat="1" ht="16.05" hidden="1" customHeight="1" outlineLevel="1" x14ac:dyDescent="0.25">
      <c r="E145" s="179" t="s">
        <v>456</v>
      </c>
      <c r="F145" s="180"/>
      <c r="G145" s="61" t="s">
        <v>249</v>
      </c>
      <c r="H145" s="61" t="s">
        <v>170</v>
      </c>
      <c r="I145" s="62">
        <v>0.33</v>
      </c>
      <c r="J145" s="224">
        <v>164.8</v>
      </c>
      <c r="K145" s="63">
        <v>0</v>
      </c>
      <c r="L145" s="211">
        <f t="shared" si="12"/>
        <v>164.8</v>
      </c>
      <c r="M145" s="121">
        <v>0</v>
      </c>
      <c r="N145" s="145">
        <f>M145*L145</f>
        <v>0</v>
      </c>
    </row>
    <row r="146" spans="5:14" s="38" customFormat="1" ht="16.05" hidden="1" customHeight="1" outlineLevel="1" x14ac:dyDescent="0.25">
      <c r="E146" s="179" t="s">
        <v>457</v>
      </c>
      <c r="F146" s="180"/>
      <c r="G146" s="61" t="s">
        <v>249</v>
      </c>
      <c r="H146" s="61" t="s">
        <v>170</v>
      </c>
      <c r="I146" s="62">
        <v>0.33</v>
      </c>
      <c r="J146" s="224">
        <v>0</v>
      </c>
      <c r="K146" s="63">
        <v>0</v>
      </c>
      <c r="L146" s="211">
        <f t="shared" si="12"/>
        <v>0</v>
      </c>
      <c r="M146" s="121">
        <v>0</v>
      </c>
      <c r="N146" s="145">
        <f>M146*L146</f>
        <v>0</v>
      </c>
    </row>
    <row r="147" spans="5:14" s="38" customFormat="1" ht="16.05" hidden="1" customHeight="1" outlineLevel="1" x14ac:dyDescent="0.25">
      <c r="E147" s="179" t="s">
        <v>458</v>
      </c>
      <c r="F147" s="180"/>
      <c r="G147" s="61" t="s">
        <v>249</v>
      </c>
      <c r="H147" s="61" t="s">
        <v>166</v>
      </c>
      <c r="I147" s="62">
        <v>1.2</v>
      </c>
      <c r="J147" s="224">
        <v>475.2</v>
      </c>
      <c r="K147" s="63">
        <v>0</v>
      </c>
      <c r="L147" s="211">
        <f t="shared" si="12"/>
        <v>475.2</v>
      </c>
      <c r="M147" s="121">
        <v>0</v>
      </c>
      <c r="N147" s="145">
        <f>M147*L147*I147</f>
        <v>0</v>
      </c>
    </row>
    <row r="148" spans="5:14" s="38" customFormat="1" ht="16.05" hidden="1" customHeight="1" outlineLevel="1" x14ac:dyDescent="0.25">
      <c r="E148" s="179" t="s">
        <v>459</v>
      </c>
      <c r="F148" s="180"/>
      <c r="G148" s="61" t="s">
        <v>249</v>
      </c>
      <c r="H148" s="61" t="s">
        <v>170</v>
      </c>
      <c r="I148" s="62">
        <v>0.33</v>
      </c>
      <c r="J148" s="224">
        <v>132</v>
      </c>
      <c r="K148" s="63">
        <v>0</v>
      </c>
      <c r="L148" s="211">
        <f t="shared" si="12"/>
        <v>132</v>
      </c>
      <c r="M148" s="121">
        <v>0</v>
      </c>
      <c r="N148" s="145">
        <f t="shared" ref="N148:N153" si="13">M148*L148</f>
        <v>0</v>
      </c>
    </row>
    <row r="149" spans="5:14" s="38" customFormat="1" ht="16.05" hidden="1" customHeight="1" outlineLevel="1" x14ac:dyDescent="0.25">
      <c r="E149" s="179" t="s">
        <v>460</v>
      </c>
      <c r="F149" s="180"/>
      <c r="G149" s="61" t="s">
        <v>249</v>
      </c>
      <c r="H149" s="61" t="s">
        <v>170</v>
      </c>
      <c r="I149" s="62">
        <v>0.5</v>
      </c>
      <c r="J149" s="224">
        <v>183.2</v>
      </c>
      <c r="K149" s="63">
        <v>0</v>
      </c>
      <c r="L149" s="211">
        <f t="shared" si="12"/>
        <v>183.2</v>
      </c>
      <c r="M149" s="121">
        <v>0</v>
      </c>
      <c r="N149" s="145">
        <f t="shared" si="13"/>
        <v>0</v>
      </c>
    </row>
    <row r="150" spans="5:14" s="38" customFormat="1" ht="16.05" hidden="1" customHeight="1" outlineLevel="1" x14ac:dyDescent="0.25">
      <c r="E150" s="179" t="s">
        <v>407</v>
      </c>
      <c r="F150" s="177"/>
      <c r="G150" s="61" t="s">
        <v>249</v>
      </c>
      <c r="H150" s="61" t="s">
        <v>170</v>
      </c>
      <c r="I150" s="62">
        <v>0.33</v>
      </c>
      <c r="J150" s="224">
        <v>0</v>
      </c>
      <c r="K150" s="63">
        <v>0</v>
      </c>
      <c r="L150" s="211">
        <f t="shared" si="12"/>
        <v>0</v>
      </c>
      <c r="M150" s="121">
        <v>0</v>
      </c>
      <c r="N150" s="145">
        <f t="shared" si="13"/>
        <v>0</v>
      </c>
    </row>
    <row r="151" spans="5:14" s="38" customFormat="1" ht="16.05" hidden="1" customHeight="1" outlineLevel="1" x14ac:dyDescent="0.25">
      <c r="E151" s="179" t="s">
        <v>461</v>
      </c>
      <c r="F151" s="180"/>
      <c r="G151" s="61" t="s">
        <v>249</v>
      </c>
      <c r="H151" s="61" t="s">
        <v>170</v>
      </c>
      <c r="I151" s="62">
        <v>0.33</v>
      </c>
      <c r="J151" s="224">
        <v>128.80000000000001</v>
      </c>
      <c r="K151" s="63">
        <v>0</v>
      </c>
      <c r="L151" s="211">
        <f t="shared" si="12"/>
        <v>128.80000000000001</v>
      </c>
      <c r="M151" s="121">
        <v>0</v>
      </c>
      <c r="N151" s="145">
        <f t="shared" si="13"/>
        <v>0</v>
      </c>
    </row>
    <row r="152" spans="5:14" s="38" customFormat="1" ht="16.05" hidden="1" customHeight="1" outlineLevel="1" x14ac:dyDescent="0.25">
      <c r="E152" s="179" t="s">
        <v>462</v>
      </c>
      <c r="F152" s="180"/>
      <c r="G152" s="61" t="s">
        <v>249</v>
      </c>
      <c r="H152" s="61" t="s">
        <v>170</v>
      </c>
      <c r="I152" s="62">
        <v>0.4</v>
      </c>
      <c r="J152" s="224">
        <v>179.2</v>
      </c>
      <c r="K152" s="63">
        <v>0</v>
      </c>
      <c r="L152" s="211">
        <f t="shared" si="12"/>
        <v>179.2</v>
      </c>
      <c r="M152" s="121">
        <v>0</v>
      </c>
      <c r="N152" s="145">
        <f t="shared" si="13"/>
        <v>0</v>
      </c>
    </row>
    <row r="153" spans="5:14" s="38" customFormat="1" ht="16.05" hidden="1" customHeight="1" outlineLevel="1" x14ac:dyDescent="0.25">
      <c r="E153" s="179" t="s">
        <v>463</v>
      </c>
      <c r="F153" s="180"/>
      <c r="G153" s="61" t="s">
        <v>249</v>
      </c>
      <c r="H153" s="61" t="s">
        <v>170</v>
      </c>
      <c r="I153" s="62">
        <v>0.4</v>
      </c>
      <c r="J153" s="224">
        <v>179.2</v>
      </c>
      <c r="K153" s="63">
        <v>0</v>
      </c>
      <c r="L153" s="211">
        <f t="shared" si="12"/>
        <v>179.2</v>
      </c>
      <c r="M153" s="121">
        <v>0</v>
      </c>
      <c r="N153" s="145">
        <f t="shared" si="13"/>
        <v>0</v>
      </c>
    </row>
    <row r="154" spans="5:14" s="38" customFormat="1" ht="16.05" hidden="1" customHeight="1" outlineLevel="1" x14ac:dyDescent="0.25">
      <c r="E154" s="178" t="s">
        <v>468</v>
      </c>
      <c r="F154" s="180"/>
      <c r="G154" s="61"/>
      <c r="H154" s="61"/>
      <c r="I154" s="62"/>
      <c r="J154" s="224"/>
      <c r="K154" s="63"/>
      <c r="L154" s="211"/>
      <c r="M154" s="121"/>
      <c r="N154" s="145"/>
    </row>
    <row r="155" spans="5:14" s="38" customFormat="1" ht="16.05" hidden="1" customHeight="1" outlineLevel="1" x14ac:dyDescent="0.25">
      <c r="E155" s="179" t="s">
        <v>464</v>
      </c>
      <c r="F155" s="180"/>
      <c r="G155" s="61" t="s">
        <v>249</v>
      </c>
      <c r="H155" s="61" t="s">
        <v>170</v>
      </c>
      <c r="I155" s="62">
        <v>0.3</v>
      </c>
      <c r="J155" s="224">
        <v>250.4</v>
      </c>
      <c r="K155" s="63">
        <v>0</v>
      </c>
      <c r="L155" s="211">
        <f>J155-(J155/100*K155)</f>
        <v>250.4</v>
      </c>
      <c r="M155" s="121">
        <v>0</v>
      </c>
      <c r="N155" s="145">
        <f>M155*L155</f>
        <v>0</v>
      </c>
    </row>
    <row r="156" spans="5:14" s="38" customFormat="1" ht="16.05" hidden="1" customHeight="1" outlineLevel="1" x14ac:dyDescent="0.25">
      <c r="E156" s="179" t="s">
        <v>465</v>
      </c>
      <c r="F156" s="180"/>
      <c r="G156" s="61" t="s">
        <v>249</v>
      </c>
      <c r="H156" s="61" t="s">
        <v>170</v>
      </c>
      <c r="I156" s="62">
        <v>0.3</v>
      </c>
      <c r="J156" s="224">
        <v>233.6</v>
      </c>
      <c r="K156" s="63">
        <v>0</v>
      </c>
      <c r="L156" s="211">
        <f>J156-(J156/100*K156)</f>
        <v>233.6</v>
      </c>
      <c r="M156" s="121">
        <v>0</v>
      </c>
      <c r="N156" s="145">
        <f>M156*L156</f>
        <v>0</v>
      </c>
    </row>
    <row r="157" spans="5:14" s="38" customFormat="1" ht="16.05" hidden="1" customHeight="1" outlineLevel="1" x14ac:dyDescent="0.25">
      <c r="E157" s="179" t="s">
        <v>466</v>
      </c>
      <c r="F157" s="180"/>
      <c r="G157" s="61" t="s">
        <v>249</v>
      </c>
      <c r="H157" s="61" t="s">
        <v>166</v>
      </c>
      <c r="I157" s="62">
        <v>1.2</v>
      </c>
      <c r="J157" s="224">
        <v>498.4</v>
      </c>
      <c r="K157" s="63">
        <v>0</v>
      </c>
      <c r="L157" s="211">
        <f>J157-(J157/100*K157)</f>
        <v>498.4</v>
      </c>
      <c r="M157" s="121">
        <v>0</v>
      </c>
      <c r="N157" s="145">
        <f>M157*L157*I157</f>
        <v>0</v>
      </c>
    </row>
    <row r="158" spans="5:14" s="38" customFormat="1" ht="16.05" hidden="1" customHeight="1" outlineLevel="1" x14ac:dyDescent="0.25">
      <c r="E158" s="179" t="s">
        <v>467</v>
      </c>
      <c r="F158" s="180"/>
      <c r="G158" s="61" t="s">
        <v>249</v>
      </c>
      <c r="H158" s="61" t="s">
        <v>170</v>
      </c>
      <c r="I158" s="62">
        <v>0.3</v>
      </c>
      <c r="J158" s="224">
        <v>189.6</v>
      </c>
      <c r="K158" s="63">
        <v>0</v>
      </c>
      <c r="L158" s="211">
        <f>J158-(J158/100*K158)</f>
        <v>189.6</v>
      </c>
      <c r="M158" s="121">
        <v>0</v>
      </c>
      <c r="N158" s="145">
        <f>M158*L158</f>
        <v>0</v>
      </c>
    </row>
    <row r="159" spans="5:14" s="38" customFormat="1" ht="16.05" hidden="1" customHeight="1" outlineLevel="1" x14ac:dyDescent="0.25">
      <c r="E159" s="179" t="s">
        <v>474</v>
      </c>
      <c r="F159" s="180"/>
      <c r="G159" s="61" t="s">
        <v>249</v>
      </c>
      <c r="H159" s="61" t="s">
        <v>166</v>
      </c>
      <c r="I159" s="62">
        <v>1.4</v>
      </c>
      <c r="J159" s="224">
        <v>480</v>
      </c>
      <c r="K159" s="63">
        <v>0</v>
      </c>
      <c r="L159" s="211">
        <f>J159-(J159/100*K159)</f>
        <v>480</v>
      </c>
      <c r="M159" s="121">
        <v>0</v>
      </c>
      <c r="N159" s="145">
        <f>M159*L159*I159</f>
        <v>0</v>
      </c>
    </row>
    <row r="160" spans="5:14" s="38" customFormat="1" ht="16.05" hidden="1" customHeight="1" outlineLevel="1" x14ac:dyDescent="0.25">
      <c r="E160" s="178" t="s">
        <v>412</v>
      </c>
      <c r="F160" s="180"/>
      <c r="G160" s="61"/>
      <c r="H160" s="61"/>
      <c r="I160" s="62"/>
      <c r="J160" s="224"/>
      <c r="K160" s="63"/>
      <c r="L160" s="211"/>
      <c r="M160" s="121"/>
      <c r="N160" s="51"/>
    </row>
    <row r="161" spans="3:14" s="38" customFormat="1" ht="16.05" hidden="1" customHeight="1" outlineLevel="1" x14ac:dyDescent="0.25">
      <c r="C161" s="38">
        <v>71</v>
      </c>
      <c r="E161" s="179" t="s">
        <v>413</v>
      </c>
      <c r="F161" s="180"/>
      <c r="G161" s="61" t="s">
        <v>249</v>
      </c>
      <c r="H161" s="61" t="s">
        <v>170</v>
      </c>
      <c r="I161" s="62">
        <v>0.1</v>
      </c>
      <c r="J161" s="224">
        <v>132</v>
      </c>
      <c r="K161" s="63">
        <v>0</v>
      </c>
      <c r="L161" s="211">
        <f t="shared" ref="L161:L181" si="14">J161-(J161/100*K161)</f>
        <v>132</v>
      </c>
      <c r="M161" s="121">
        <v>0</v>
      </c>
      <c r="N161" s="51">
        <f t="shared" ref="N161:N175" si="15">M161*L161</f>
        <v>0</v>
      </c>
    </row>
    <row r="162" spans="3:14" s="38" customFormat="1" ht="16.05" hidden="1" customHeight="1" outlineLevel="1" x14ac:dyDescent="0.25">
      <c r="C162" s="38">
        <v>72</v>
      </c>
      <c r="E162" s="179" t="s">
        <v>421</v>
      </c>
      <c r="F162" s="180"/>
      <c r="G162" s="61" t="s">
        <v>249</v>
      </c>
      <c r="H162" s="61" t="s">
        <v>170</v>
      </c>
      <c r="I162" s="62">
        <v>0.2</v>
      </c>
      <c r="J162" s="224">
        <v>142.4</v>
      </c>
      <c r="K162" s="63">
        <v>0</v>
      </c>
      <c r="L162" s="211">
        <f t="shared" si="14"/>
        <v>142.4</v>
      </c>
      <c r="M162" s="121">
        <v>0</v>
      </c>
      <c r="N162" s="51">
        <f t="shared" si="15"/>
        <v>0</v>
      </c>
    </row>
    <row r="163" spans="3:14" s="38" customFormat="1" ht="16.05" hidden="1" customHeight="1" outlineLevel="1" x14ac:dyDescent="0.25">
      <c r="C163" s="38">
        <v>73</v>
      </c>
      <c r="E163" s="179" t="s">
        <v>422</v>
      </c>
      <c r="F163" s="180"/>
      <c r="G163" s="61" t="s">
        <v>249</v>
      </c>
      <c r="H163" s="61" t="s">
        <v>170</v>
      </c>
      <c r="I163" s="62">
        <v>0.12</v>
      </c>
      <c r="J163" s="224">
        <v>116</v>
      </c>
      <c r="K163" s="63">
        <v>0</v>
      </c>
      <c r="L163" s="211">
        <f t="shared" si="14"/>
        <v>116</v>
      </c>
      <c r="M163" s="121">
        <v>0</v>
      </c>
      <c r="N163" s="51">
        <f t="shared" si="15"/>
        <v>0</v>
      </c>
    </row>
    <row r="164" spans="3:14" s="38" customFormat="1" ht="16.05" hidden="1" customHeight="1" outlineLevel="1" x14ac:dyDescent="0.25">
      <c r="C164" s="38">
        <v>74</v>
      </c>
      <c r="E164" s="179" t="s">
        <v>423</v>
      </c>
      <c r="F164" s="180"/>
      <c r="G164" s="61" t="s">
        <v>249</v>
      </c>
      <c r="H164" s="61" t="s">
        <v>170</v>
      </c>
      <c r="I164" s="62">
        <v>0.15</v>
      </c>
      <c r="J164" s="224">
        <v>122.4</v>
      </c>
      <c r="K164" s="63">
        <v>0</v>
      </c>
      <c r="L164" s="211">
        <f t="shared" si="14"/>
        <v>122.4</v>
      </c>
      <c r="M164" s="121">
        <v>0</v>
      </c>
      <c r="N164" s="51">
        <f t="shared" si="15"/>
        <v>0</v>
      </c>
    </row>
    <row r="165" spans="3:14" s="38" customFormat="1" ht="16.05" hidden="1" customHeight="1" outlineLevel="1" x14ac:dyDescent="0.25">
      <c r="C165" s="38">
        <v>75</v>
      </c>
      <c r="E165" s="179" t="s">
        <v>425</v>
      </c>
      <c r="F165" s="180"/>
      <c r="G165" s="61" t="s">
        <v>249</v>
      </c>
      <c r="H165" s="61" t="s">
        <v>170</v>
      </c>
      <c r="I165" s="62">
        <v>0.1</v>
      </c>
      <c r="J165" s="224">
        <v>116</v>
      </c>
      <c r="K165" s="63">
        <v>0</v>
      </c>
      <c r="L165" s="211">
        <f t="shared" si="14"/>
        <v>116</v>
      </c>
      <c r="M165" s="121">
        <v>0</v>
      </c>
      <c r="N165" s="51">
        <f t="shared" si="15"/>
        <v>0</v>
      </c>
    </row>
    <row r="166" spans="3:14" s="38" customFormat="1" ht="16.05" hidden="1" customHeight="1" outlineLevel="1" x14ac:dyDescent="0.25">
      <c r="C166" s="38">
        <v>76</v>
      </c>
      <c r="E166" s="179" t="s">
        <v>426</v>
      </c>
      <c r="F166" s="180"/>
      <c r="G166" s="61" t="s">
        <v>249</v>
      </c>
      <c r="H166" s="61" t="s">
        <v>170</v>
      </c>
      <c r="I166" s="62">
        <v>0.08</v>
      </c>
      <c r="J166" s="224">
        <v>136.80000000000001</v>
      </c>
      <c r="K166" s="63">
        <v>0</v>
      </c>
      <c r="L166" s="211">
        <f t="shared" si="14"/>
        <v>136.80000000000001</v>
      </c>
      <c r="M166" s="121">
        <v>0</v>
      </c>
      <c r="N166" s="51">
        <f t="shared" si="15"/>
        <v>0</v>
      </c>
    </row>
    <row r="167" spans="3:14" s="38" customFormat="1" ht="16.05" hidden="1" customHeight="1" outlineLevel="1" x14ac:dyDescent="0.25">
      <c r="C167" s="38">
        <v>77</v>
      </c>
      <c r="E167" s="179" t="s">
        <v>430</v>
      </c>
      <c r="F167" s="180"/>
      <c r="G167" s="61" t="s">
        <v>249</v>
      </c>
      <c r="H167" s="61" t="s">
        <v>170</v>
      </c>
      <c r="I167" s="62">
        <v>0.15</v>
      </c>
      <c r="J167" s="224">
        <v>116</v>
      </c>
      <c r="K167" s="63">
        <v>0</v>
      </c>
      <c r="L167" s="211">
        <f t="shared" si="14"/>
        <v>116</v>
      </c>
      <c r="M167" s="121">
        <v>0</v>
      </c>
      <c r="N167" s="51">
        <f t="shared" si="15"/>
        <v>0</v>
      </c>
    </row>
    <row r="168" spans="3:14" s="38" customFormat="1" ht="16.05" hidden="1" customHeight="1" outlineLevel="1" x14ac:dyDescent="0.25">
      <c r="C168" s="38">
        <v>78</v>
      </c>
      <c r="E168" s="179" t="s">
        <v>431</v>
      </c>
      <c r="F168" s="180"/>
      <c r="G168" s="61" t="s">
        <v>249</v>
      </c>
      <c r="H168" s="61" t="s">
        <v>170</v>
      </c>
      <c r="I168" s="62">
        <v>0.1</v>
      </c>
      <c r="J168" s="224">
        <v>0</v>
      </c>
      <c r="K168" s="63">
        <v>0</v>
      </c>
      <c r="L168" s="211">
        <f t="shared" si="14"/>
        <v>0</v>
      </c>
      <c r="M168" s="121">
        <v>0</v>
      </c>
      <c r="N168" s="51">
        <f t="shared" si="15"/>
        <v>0</v>
      </c>
    </row>
    <row r="169" spans="3:14" s="38" customFormat="1" ht="16.05" hidden="1" customHeight="1" outlineLevel="1" x14ac:dyDescent="0.25">
      <c r="C169" s="38">
        <v>79</v>
      </c>
      <c r="E169" s="179" t="s">
        <v>433</v>
      </c>
      <c r="F169" s="180"/>
      <c r="G169" s="61" t="s">
        <v>249</v>
      </c>
      <c r="H169" s="61" t="s">
        <v>170</v>
      </c>
      <c r="I169" s="62">
        <v>0.08</v>
      </c>
      <c r="J169" s="224">
        <v>128</v>
      </c>
      <c r="K169" s="63">
        <v>0</v>
      </c>
      <c r="L169" s="211">
        <f t="shared" si="14"/>
        <v>128</v>
      </c>
      <c r="M169" s="121">
        <v>0</v>
      </c>
      <c r="N169" s="51">
        <f t="shared" si="15"/>
        <v>0</v>
      </c>
    </row>
    <row r="170" spans="3:14" s="38" customFormat="1" ht="16.05" hidden="1" customHeight="1" outlineLevel="1" x14ac:dyDescent="0.25">
      <c r="C170" s="38">
        <v>80</v>
      </c>
      <c r="E170" s="179" t="s">
        <v>434</v>
      </c>
      <c r="F170" s="180"/>
      <c r="G170" s="61" t="s">
        <v>249</v>
      </c>
      <c r="H170" s="61" t="s">
        <v>170</v>
      </c>
      <c r="I170" s="62">
        <v>0.09</v>
      </c>
      <c r="J170" s="224">
        <v>0</v>
      </c>
      <c r="K170" s="63">
        <v>0</v>
      </c>
      <c r="L170" s="211">
        <f t="shared" si="14"/>
        <v>0</v>
      </c>
      <c r="M170" s="121">
        <v>0</v>
      </c>
      <c r="N170" s="51">
        <f t="shared" si="15"/>
        <v>0</v>
      </c>
    </row>
    <row r="171" spans="3:14" s="38" customFormat="1" ht="16.05" hidden="1" customHeight="1" outlineLevel="1" x14ac:dyDescent="0.25">
      <c r="E171" s="179" t="s">
        <v>435</v>
      </c>
      <c r="F171" s="180"/>
      <c r="G171" s="61" t="s">
        <v>249</v>
      </c>
      <c r="H171" s="61" t="s">
        <v>170</v>
      </c>
      <c r="I171" s="62">
        <v>0.1</v>
      </c>
      <c r="J171" s="224">
        <v>116</v>
      </c>
      <c r="K171" s="63">
        <v>0</v>
      </c>
      <c r="L171" s="211">
        <f t="shared" si="14"/>
        <v>116</v>
      </c>
      <c r="M171" s="121">
        <v>0</v>
      </c>
      <c r="N171" s="51">
        <f t="shared" si="15"/>
        <v>0</v>
      </c>
    </row>
    <row r="172" spans="3:14" s="38" customFormat="1" ht="16.05" hidden="1" customHeight="1" outlineLevel="1" x14ac:dyDescent="0.25">
      <c r="E172" s="179" t="s">
        <v>436</v>
      </c>
      <c r="F172" s="180"/>
      <c r="G172" s="61" t="s">
        <v>249</v>
      </c>
      <c r="H172" s="61" t="s">
        <v>170</v>
      </c>
      <c r="I172" s="62">
        <v>0.1</v>
      </c>
      <c r="J172" s="224">
        <v>124.8</v>
      </c>
      <c r="K172" s="63">
        <v>0</v>
      </c>
      <c r="L172" s="211">
        <f t="shared" si="14"/>
        <v>124.8</v>
      </c>
      <c r="M172" s="121">
        <v>0</v>
      </c>
      <c r="N172" s="51">
        <f t="shared" si="15"/>
        <v>0</v>
      </c>
    </row>
    <row r="173" spans="3:14" s="38" customFormat="1" ht="16.05" hidden="1" customHeight="1" outlineLevel="1" x14ac:dyDescent="0.25">
      <c r="E173" s="179" t="s">
        <v>438</v>
      </c>
      <c r="F173" s="180"/>
      <c r="G173" s="61" t="s">
        <v>249</v>
      </c>
      <c r="H173" s="61" t="s">
        <v>170</v>
      </c>
      <c r="I173" s="62">
        <v>0.08</v>
      </c>
      <c r="J173" s="224">
        <v>95.2</v>
      </c>
      <c r="K173" s="63">
        <v>0</v>
      </c>
      <c r="L173" s="211">
        <f t="shared" si="14"/>
        <v>95.2</v>
      </c>
      <c r="M173" s="121">
        <v>0</v>
      </c>
      <c r="N173" s="51">
        <f t="shared" si="15"/>
        <v>0</v>
      </c>
    </row>
    <row r="174" spans="3:14" s="38" customFormat="1" ht="16.05" hidden="1" customHeight="1" outlineLevel="1" x14ac:dyDescent="0.25">
      <c r="E174" s="179" t="s">
        <v>439</v>
      </c>
      <c r="F174" s="180"/>
      <c r="G174" s="61" t="s">
        <v>249</v>
      </c>
      <c r="H174" s="61" t="s">
        <v>170</v>
      </c>
      <c r="I174" s="62">
        <v>0.08</v>
      </c>
      <c r="J174" s="224">
        <v>95.2</v>
      </c>
      <c r="K174" s="63">
        <v>0</v>
      </c>
      <c r="L174" s="211">
        <f t="shared" si="14"/>
        <v>95.2</v>
      </c>
      <c r="M174" s="121">
        <v>0</v>
      </c>
      <c r="N174" s="51">
        <f t="shared" si="15"/>
        <v>0</v>
      </c>
    </row>
    <row r="175" spans="3:14" s="38" customFormat="1" ht="16.05" hidden="1" customHeight="1" outlineLevel="1" x14ac:dyDescent="0.25">
      <c r="E175" s="179" t="s">
        <v>441</v>
      </c>
      <c r="F175" s="180"/>
      <c r="G175" s="61" t="s">
        <v>249</v>
      </c>
      <c r="H175" s="61" t="s">
        <v>170</v>
      </c>
      <c r="I175" s="62">
        <v>0.1</v>
      </c>
      <c r="J175" s="224">
        <v>143.19999999999999</v>
      </c>
      <c r="K175" s="63">
        <v>0</v>
      </c>
      <c r="L175" s="211">
        <f t="shared" si="14"/>
        <v>143.19999999999999</v>
      </c>
      <c r="M175" s="121">
        <v>0</v>
      </c>
      <c r="N175" s="51">
        <f t="shared" si="15"/>
        <v>0</v>
      </c>
    </row>
    <row r="176" spans="3:14" s="38" customFormat="1" ht="16.05" hidden="1" customHeight="1" outlineLevel="1" x14ac:dyDescent="0.25">
      <c r="E176" s="179" t="s">
        <v>414</v>
      </c>
      <c r="F176" s="180"/>
      <c r="G176" s="61" t="s">
        <v>249</v>
      </c>
      <c r="H176" s="61" t="s">
        <v>170</v>
      </c>
      <c r="I176" s="62">
        <v>0.15</v>
      </c>
      <c r="J176" s="224">
        <v>100</v>
      </c>
      <c r="K176" s="63">
        <v>0</v>
      </c>
      <c r="L176" s="211">
        <f t="shared" si="14"/>
        <v>100</v>
      </c>
      <c r="M176" s="121">
        <v>0</v>
      </c>
      <c r="N176" s="51">
        <f t="shared" ref="N176:N181" si="16">M176*L176</f>
        <v>0</v>
      </c>
    </row>
    <row r="177" spans="1:17" s="38" customFormat="1" ht="16.05" hidden="1" customHeight="1" outlineLevel="1" x14ac:dyDescent="0.25">
      <c r="E177" s="179" t="s">
        <v>415</v>
      </c>
      <c r="F177" s="180"/>
      <c r="G177" s="61" t="s">
        <v>249</v>
      </c>
      <c r="H177" s="61" t="s">
        <v>170</v>
      </c>
      <c r="I177" s="62">
        <v>0.15</v>
      </c>
      <c r="J177" s="224">
        <v>105.6</v>
      </c>
      <c r="K177" s="63">
        <v>0</v>
      </c>
      <c r="L177" s="211">
        <f t="shared" si="14"/>
        <v>105.6</v>
      </c>
      <c r="M177" s="121">
        <v>0</v>
      </c>
      <c r="N177" s="51">
        <f t="shared" si="16"/>
        <v>0</v>
      </c>
    </row>
    <row r="178" spans="1:17" s="38" customFormat="1" ht="16.05" hidden="1" customHeight="1" outlineLevel="1" x14ac:dyDescent="0.25">
      <c r="E178" s="179" t="s">
        <v>416</v>
      </c>
      <c r="F178" s="180"/>
      <c r="G178" s="61" t="s">
        <v>249</v>
      </c>
      <c r="H178" s="61" t="s">
        <v>170</v>
      </c>
      <c r="I178" s="62">
        <v>0.12</v>
      </c>
      <c r="J178" s="224">
        <v>100</v>
      </c>
      <c r="K178" s="63">
        <v>0</v>
      </c>
      <c r="L178" s="211">
        <f t="shared" si="14"/>
        <v>100</v>
      </c>
      <c r="M178" s="121">
        <v>0</v>
      </c>
      <c r="N178" s="51">
        <f t="shared" si="16"/>
        <v>0</v>
      </c>
    </row>
    <row r="179" spans="1:17" s="38" customFormat="1" ht="16.05" hidden="1" customHeight="1" outlineLevel="1" x14ac:dyDescent="0.25">
      <c r="E179" s="179" t="s">
        <v>417</v>
      </c>
      <c r="F179" s="180"/>
      <c r="G179" s="61" t="s">
        <v>249</v>
      </c>
      <c r="H179" s="61" t="s">
        <v>170</v>
      </c>
      <c r="I179" s="62">
        <v>0.08</v>
      </c>
      <c r="J179" s="224">
        <v>95.2</v>
      </c>
      <c r="K179" s="63">
        <v>0</v>
      </c>
      <c r="L179" s="211">
        <f t="shared" si="14"/>
        <v>95.2</v>
      </c>
      <c r="M179" s="121">
        <v>0</v>
      </c>
      <c r="N179" s="51">
        <f t="shared" si="16"/>
        <v>0</v>
      </c>
    </row>
    <row r="180" spans="1:17" s="38" customFormat="1" ht="16.05" hidden="1" customHeight="1" outlineLevel="1" x14ac:dyDescent="0.25">
      <c r="E180" s="179" t="s">
        <v>418</v>
      </c>
      <c r="F180" s="180"/>
      <c r="G180" s="61" t="s">
        <v>249</v>
      </c>
      <c r="H180" s="61" t="s">
        <v>170</v>
      </c>
      <c r="I180" s="62">
        <v>0.1</v>
      </c>
      <c r="J180" s="224">
        <v>116</v>
      </c>
      <c r="K180" s="63">
        <v>0</v>
      </c>
      <c r="L180" s="211">
        <f t="shared" si="14"/>
        <v>116</v>
      </c>
      <c r="M180" s="121">
        <v>0</v>
      </c>
      <c r="N180" s="51">
        <f t="shared" si="16"/>
        <v>0</v>
      </c>
    </row>
    <row r="181" spans="1:17" s="38" customFormat="1" ht="16.05" hidden="1" customHeight="1" outlineLevel="1" x14ac:dyDescent="0.25">
      <c r="C181" s="38">
        <v>86</v>
      </c>
      <c r="E181" s="179" t="s">
        <v>419</v>
      </c>
      <c r="F181" s="180"/>
      <c r="G181" s="61" t="s">
        <v>249</v>
      </c>
      <c r="H181" s="61" t="s">
        <v>170</v>
      </c>
      <c r="I181" s="62">
        <v>0.15</v>
      </c>
      <c r="J181" s="224">
        <v>116</v>
      </c>
      <c r="K181" s="63">
        <v>0</v>
      </c>
      <c r="L181" s="211">
        <f t="shared" si="14"/>
        <v>116</v>
      </c>
      <c r="M181" s="121">
        <v>0</v>
      </c>
      <c r="N181" s="51">
        <f t="shared" si="16"/>
        <v>0</v>
      </c>
    </row>
    <row r="182" spans="1:17" ht="24.75" hidden="1" customHeight="1" outlineLevel="1" x14ac:dyDescent="0.3">
      <c r="A182" s="38"/>
      <c r="B182" s="38"/>
      <c r="C182" s="38"/>
      <c r="D182" s="38"/>
      <c r="E182" s="64" t="s">
        <v>61</v>
      </c>
      <c r="F182" s="65"/>
      <c r="G182" s="66"/>
      <c r="H182" s="66"/>
      <c r="I182" s="67"/>
      <c r="J182" s="224"/>
      <c r="K182" s="68"/>
      <c r="L182" s="197"/>
      <c r="M182" s="69"/>
      <c r="N182" s="70"/>
      <c r="O182" s="1"/>
      <c r="Q182" s="1"/>
    </row>
    <row r="183" spans="1:17" s="38" customFormat="1" ht="16.05" hidden="1" customHeight="1" outlineLevel="1" x14ac:dyDescent="0.25">
      <c r="C183" s="38">
        <v>68</v>
      </c>
      <c r="E183" s="178" t="s">
        <v>446</v>
      </c>
      <c r="F183" s="180"/>
      <c r="G183" s="61"/>
      <c r="H183" s="61"/>
      <c r="I183" s="62"/>
      <c r="J183" s="224"/>
      <c r="K183" s="63"/>
      <c r="L183" s="211"/>
      <c r="M183" s="121"/>
      <c r="N183" s="51"/>
    </row>
    <row r="184" spans="1:17" s="38" customFormat="1" ht="16.05" hidden="1" customHeight="1" outlineLevel="1" x14ac:dyDescent="0.25">
      <c r="C184" s="38">
        <v>89</v>
      </c>
      <c r="E184" s="179" t="s">
        <v>469</v>
      </c>
      <c r="F184" s="180"/>
      <c r="G184" s="61" t="s">
        <v>249</v>
      </c>
      <c r="H184" s="61" t="s">
        <v>170</v>
      </c>
      <c r="I184" s="62">
        <v>0.5</v>
      </c>
      <c r="J184" s="224">
        <v>168</v>
      </c>
      <c r="K184" s="63">
        <v>0</v>
      </c>
      <c r="L184" s="211">
        <f t="shared" ref="L184:L201" si="17">J184-(J184/100*K184)</f>
        <v>168</v>
      </c>
      <c r="M184" s="121">
        <v>0</v>
      </c>
      <c r="N184" s="51">
        <f>M184*L184</f>
        <v>0</v>
      </c>
    </row>
    <row r="185" spans="1:17" s="38" customFormat="1" ht="16.05" hidden="1" customHeight="1" outlineLevel="1" x14ac:dyDescent="0.25">
      <c r="C185" s="38">
        <v>90</v>
      </c>
      <c r="E185" s="179" t="s">
        <v>477</v>
      </c>
      <c r="F185" s="180"/>
      <c r="G185" s="61" t="s">
        <v>249</v>
      </c>
      <c r="H185" s="61" t="s">
        <v>170</v>
      </c>
      <c r="I185" s="62">
        <v>0.15</v>
      </c>
      <c r="J185" s="224">
        <v>0</v>
      </c>
      <c r="K185" s="63">
        <v>0</v>
      </c>
      <c r="L185" s="211">
        <f t="shared" si="17"/>
        <v>0</v>
      </c>
      <c r="M185" s="121">
        <v>0</v>
      </c>
      <c r="N185" s="51">
        <f>M185*L185</f>
        <v>0</v>
      </c>
    </row>
    <row r="186" spans="1:17" s="38" customFormat="1" ht="16.05" hidden="1" customHeight="1" outlineLevel="1" x14ac:dyDescent="0.25">
      <c r="C186" s="38">
        <v>91</v>
      </c>
      <c r="E186" s="179" t="s">
        <v>478</v>
      </c>
      <c r="F186" s="180"/>
      <c r="G186" s="61" t="s">
        <v>249</v>
      </c>
      <c r="H186" s="61" t="s">
        <v>170</v>
      </c>
      <c r="I186" s="62">
        <v>0.15</v>
      </c>
      <c r="J186" s="224">
        <v>0</v>
      </c>
      <c r="K186" s="63">
        <v>0</v>
      </c>
      <c r="L186" s="211">
        <f t="shared" si="17"/>
        <v>0</v>
      </c>
      <c r="M186" s="121">
        <v>0</v>
      </c>
      <c r="N186" s="51">
        <f>M186*L186</f>
        <v>0</v>
      </c>
    </row>
    <row r="187" spans="1:17" s="38" customFormat="1" ht="16.05" hidden="1" customHeight="1" outlineLevel="1" x14ac:dyDescent="0.25">
      <c r="E187" s="179" t="s">
        <v>499</v>
      </c>
      <c r="F187" s="180"/>
      <c r="G187" s="61" t="s">
        <v>249</v>
      </c>
      <c r="H187" s="61" t="s">
        <v>166</v>
      </c>
      <c r="I187" s="62">
        <v>0.9</v>
      </c>
      <c r="J187" s="224">
        <v>555</v>
      </c>
      <c r="K187" s="63">
        <v>0</v>
      </c>
      <c r="L187" s="211">
        <f t="shared" si="17"/>
        <v>555</v>
      </c>
      <c r="M187" s="121">
        <v>0</v>
      </c>
      <c r="N187" s="51">
        <f>M187*L187*I187</f>
        <v>0</v>
      </c>
    </row>
    <row r="188" spans="1:17" s="38" customFormat="1" ht="16.05" hidden="1" customHeight="1" outlineLevel="1" x14ac:dyDescent="0.25">
      <c r="C188" s="38">
        <v>92</v>
      </c>
      <c r="E188" s="179" t="s">
        <v>470</v>
      </c>
      <c r="F188" s="180"/>
      <c r="G188" s="61" t="s">
        <v>249</v>
      </c>
      <c r="H188" s="61" t="s">
        <v>170</v>
      </c>
      <c r="I188" s="62">
        <v>0.5</v>
      </c>
      <c r="J188" s="224">
        <v>184</v>
      </c>
      <c r="K188" s="63">
        <v>0</v>
      </c>
      <c r="L188" s="211">
        <f t="shared" si="17"/>
        <v>184</v>
      </c>
      <c r="M188" s="121">
        <v>0</v>
      </c>
      <c r="N188" s="51">
        <f>M188*L188</f>
        <v>0</v>
      </c>
    </row>
    <row r="189" spans="1:17" s="38" customFormat="1" ht="16.05" hidden="1" customHeight="1" outlineLevel="1" x14ac:dyDescent="0.25">
      <c r="E189" s="179" t="s">
        <v>108</v>
      </c>
      <c r="F189" s="180"/>
      <c r="G189" s="61" t="s">
        <v>249</v>
      </c>
      <c r="H189" s="61" t="s">
        <v>166</v>
      </c>
      <c r="I189" s="62">
        <v>1.3</v>
      </c>
      <c r="J189" s="224">
        <v>421.6</v>
      </c>
      <c r="K189" s="63">
        <v>0</v>
      </c>
      <c r="L189" s="211">
        <f t="shared" si="17"/>
        <v>421.6</v>
      </c>
      <c r="M189" s="121">
        <v>0</v>
      </c>
      <c r="N189" s="51">
        <f>M189*L189*I189</f>
        <v>0</v>
      </c>
    </row>
    <row r="190" spans="1:17" s="38" customFormat="1" ht="16.05" hidden="1" customHeight="1" outlineLevel="1" x14ac:dyDescent="0.25">
      <c r="C190" s="38">
        <v>93</v>
      </c>
      <c r="E190" s="179" t="s">
        <v>471</v>
      </c>
      <c r="F190" s="180"/>
      <c r="G190" s="61" t="s">
        <v>249</v>
      </c>
      <c r="H190" s="61" t="s">
        <v>170</v>
      </c>
      <c r="I190" s="62">
        <v>0.5</v>
      </c>
      <c r="J190" s="224">
        <v>194.4</v>
      </c>
      <c r="K190" s="63">
        <v>0</v>
      </c>
      <c r="L190" s="211">
        <f t="shared" si="17"/>
        <v>194.4</v>
      </c>
      <c r="M190" s="121">
        <v>0</v>
      </c>
      <c r="N190" s="51">
        <f>M190*L190</f>
        <v>0</v>
      </c>
    </row>
    <row r="191" spans="1:17" s="38" customFormat="1" ht="16.05" hidden="1" customHeight="1" outlineLevel="1" x14ac:dyDescent="0.25">
      <c r="C191" s="38">
        <v>94</v>
      </c>
      <c r="E191" s="179" t="s">
        <v>109</v>
      </c>
      <c r="F191" s="180"/>
      <c r="G191" s="61" t="s">
        <v>249</v>
      </c>
      <c r="H191" s="61" t="s">
        <v>170</v>
      </c>
      <c r="I191" s="62">
        <v>0.3</v>
      </c>
      <c r="J191" s="224">
        <v>222.4</v>
      </c>
      <c r="K191" s="63">
        <v>0</v>
      </c>
      <c r="L191" s="211">
        <f t="shared" si="17"/>
        <v>222.4</v>
      </c>
      <c r="M191" s="121">
        <v>0</v>
      </c>
      <c r="N191" s="51">
        <f>M191*L191</f>
        <v>0</v>
      </c>
    </row>
    <row r="192" spans="1:17" s="38" customFormat="1" ht="16.05" hidden="1" customHeight="1" outlineLevel="1" x14ac:dyDescent="0.25">
      <c r="C192" s="38">
        <v>95</v>
      </c>
      <c r="E192" s="179" t="s">
        <v>476</v>
      </c>
      <c r="F192" s="180"/>
      <c r="G192" s="61" t="s">
        <v>249</v>
      </c>
      <c r="H192" s="61" t="s">
        <v>170</v>
      </c>
      <c r="I192" s="62">
        <v>0.4</v>
      </c>
      <c r="J192" s="224">
        <v>189.6</v>
      </c>
      <c r="K192" s="63">
        <v>0</v>
      </c>
      <c r="L192" s="211">
        <f t="shared" si="17"/>
        <v>189.6</v>
      </c>
      <c r="M192" s="121">
        <v>0</v>
      </c>
      <c r="N192" s="51">
        <f>M192*L192</f>
        <v>0</v>
      </c>
    </row>
    <row r="193" spans="3:14" s="38" customFormat="1" ht="16.05" hidden="1" customHeight="1" outlineLevel="1" x14ac:dyDescent="0.25">
      <c r="C193" s="38">
        <v>96</v>
      </c>
      <c r="E193" s="179" t="s">
        <v>110</v>
      </c>
      <c r="F193" s="180"/>
      <c r="G193" s="61" t="s">
        <v>249</v>
      </c>
      <c r="H193" s="61" t="s">
        <v>166</v>
      </c>
      <c r="I193" s="62">
        <v>0.5</v>
      </c>
      <c r="J193" s="224">
        <v>665.6</v>
      </c>
      <c r="K193" s="63">
        <v>0</v>
      </c>
      <c r="L193" s="211">
        <f t="shared" si="17"/>
        <v>665.6</v>
      </c>
      <c r="M193" s="121">
        <v>0</v>
      </c>
      <c r="N193" s="51">
        <f>M193*L193*I193</f>
        <v>0</v>
      </c>
    </row>
    <row r="194" spans="3:14" s="38" customFormat="1" ht="16.05" hidden="1" customHeight="1" outlineLevel="1" x14ac:dyDescent="0.25">
      <c r="C194" s="38">
        <v>97</v>
      </c>
      <c r="E194" s="179" t="s">
        <v>111</v>
      </c>
      <c r="F194" s="180"/>
      <c r="G194" s="61" t="s">
        <v>249</v>
      </c>
      <c r="H194" s="61" t="s">
        <v>166</v>
      </c>
      <c r="I194" s="62">
        <v>1</v>
      </c>
      <c r="J194" s="224">
        <v>1157.5999999999999</v>
      </c>
      <c r="K194" s="63">
        <v>0</v>
      </c>
      <c r="L194" s="211">
        <f t="shared" si="17"/>
        <v>1157.5999999999999</v>
      </c>
      <c r="M194" s="121">
        <v>0</v>
      </c>
      <c r="N194" s="51">
        <f>M194*L194*I194</f>
        <v>0</v>
      </c>
    </row>
    <row r="195" spans="3:14" s="38" customFormat="1" ht="16.05" hidden="1" customHeight="1" outlineLevel="1" x14ac:dyDescent="0.25">
      <c r="C195" s="38">
        <v>99</v>
      </c>
      <c r="E195" s="179" t="s">
        <v>472</v>
      </c>
      <c r="F195" s="180"/>
      <c r="G195" s="61" t="s">
        <v>249</v>
      </c>
      <c r="H195" s="61" t="s">
        <v>170</v>
      </c>
      <c r="I195" s="62">
        <v>0.5</v>
      </c>
      <c r="J195" s="224">
        <v>179.2</v>
      </c>
      <c r="K195" s="63">
        <v>0</v>
      </c>
      <c r="L195" s="211">
        <f t="shared" si="17"/>
        <v>179.2</v>
      </c>
      <c r="M195" s="121">
        <v>0</v>
      </c>
      <c r="N195" s="51">
        <f>M195*L195</f>
        <v>0</v>
      </c>
    </row>
    <row r="196" spans="3:14" s="38" customFormat="1" ht="16.05" hidden="1" customHeight="1" outlineLevel="1" x14ac:dyDescent="0.25">
      <c r="C196" s="38">
        <v>100</v>
      </c>
      <c r="E196" s="179" t="s">
        <v>113</v>
      </c>
      <c r="F196" s="180"/>
      <c r="G196" s="61" t="s">
        <v>249</v>
      </c>
      <c r="H196" s="61" t="s">
        <v>166</v>
      </c>
      <c r="I196" s="62">
        <v>0.7</v>
      </c>
      <c r="J196" s="224">
        <v>1194.4000000000001</v>
      </c>
      <c r="K196" s="63">
        <v>0</v>
      </c>
      <c r="L196" s="211">
        <f t="shared" si="17"/>
        <v>1194.4000000000001</v>
      </c>
      <c r="M196" s="121">
        <v>0</v>
      </c>
      <c r="N196" s="51">
        <f>M196*L196*I196</f>
        <v>0</v>
      </c>
    </row>
    <row r="197" spans="3:14" s="38" customFormat="1" ht="16.05" hidden="1" customHeight="1" outlineLevel="1" x14ac:dyDescent="0.25">
      <c r="C197" s="38">
        <v>102</v>
      </c>
      <c r="E197" s="179" t="s">
        <v>473</v>
      </c>
      <c r="F197" s="180"/>
      <c r="G197" s="61" t="s">
        <v>249</v>
      </c>
      <c r="H197" s="61" t="s">
        <v>170</v>
      </c>
      <c r="I197" s="62">
        <v>0.5</v>
      </c>
      <c r="J197" s="224">
        <v>226.4</v>
      </c>
      <c r="K197" s="63">
        <v>0</v>
      </c>
      <c r="L197" s="211">
        <f t="shared" si="17"/>
        <v>226.4</v>
      </c>
      <c r="M197" s="121">
        <v>0</v>
      </c>
      <c r="N197" s="51">
        <f>M197*L197</f>
        <v>0</v>
      </c>
    </row>
    <row r="198" spans="3:14" s="38" customFormat="1" ht="16.05" hidden="1" customHeight="1" outlineLevel="1" x14ac:dyDescent="0.25">
      <c r="C198" s="38">
        <v>103</v>
      </c>
      <c r="E198" s="179" t="s">
        <v>479</v>
      </c>
      <c r="F198" s="180"/>
      <c r="G198" s="61" t="s">
        <v>249</v>
      </c>
      <c r="H198" s="61" t="s">
        <v>170</v>
      </c>
      <c r="I198" s="62">
        <v>0.2</v>
      </c>
      <c r="J198" s="224">
        <v>0</v>
      </c>
      <c r="K198" s="63">
        <v>0</v>
      </c>
      <c r="L198" s="211">
        <f t="shared" si="17"/>
        <v>0</v>
      </c>
      <c r="M198" s="121">
        <v>0</v>
      </c>
      <c r="N198" s="51">
        <f>M198*L198</f>
        <v>0</v>
      </c>
    </row>
    <row r="199" spans="3:14" s="38" customFormat="1" ht="16.05" hidden="1" customHeight="1" outlineLevel="1" x14ac:dyDescent="0.25">
      <c r="E199" s="179" t="s">
        <v>114</v>
      </c>
      <c r="F199" s="180"/>
      <c r="G199" s="61" t="s">
        <v>249</v>
      </c>
      <c r="H199" s="61" t="s">
        <v>166</v>
      </c>
      <c r="I199" s="62">
        <v>1.5</v>
      </c>
      <c r="J199" s="224">
        <v>653.6</v>
      </c>
      <c r="K199" s="63">
        <v>0</v>
      </c>
      <c r="L199" s="211">
        <f t="shared" si="17"/>
        <v>653.6</v>
      </c>
      <c r="M199" s="121">
        <v>0</v>
      </c>
      <c r="N199" s="51">
        <f>M199*L199*I199</f>
        <v>0</v>
      </c>
    </row>
    <row r="200" spans="3:14" s="38" customFormat="1" ht="16.05" hidden="1" customHeight="1" outlineLevel="1" x14ac:dyDescent="0.25">
      <c r="E200" s="179" t="s">
        <v>475</v>
      </c>
      <c r="F200" s="180"/>
      <c r="G200" s="61" t="s">
        <v>249</v>
      </c>
      <c r="H200" s="61" t="s">
        <v>170</v>
      </c>
      <c r="I200" s="62">
        <v>0.3</v>
      </c>
      <c r="J200" s="224">
        <v>0</v>
      </c>
      <c r="K200" s="63">
        <v>0</v>
      </c>
      <c r="L200" s="211">
        <f t="shared" si="17"/>
        <v>0</v>
      </c>
      <c r="M200" s="121">
        <v>0</v>
      </c>
      <c r="N200" s="51">
        <f>M200*L200</f>
        <v>0</v>
      </c>
    </row>
    <row r="201" spans="3:14" s="38" customFormat="1" ht="16.05" hidden="1" customHeight="1" outlineLevel="1" x14ac:dyDescent="0.25">
      <c r="C201" s="38">
        <v>104</v>
      </c>
      <c r="E201" s="179" t="s">
        <v>116</v>
      </c>
      <c r="F201" s="180"/>
      <c r="G201" s="61" t="s">
        <v>249</v>
      </c>
      <c r="H201" s="61" t="s">
        <v>166</v>
      </c>
      <c r="I201" s="62">
        <v>0.65</v>
      </c>
      <c r="J201" s="224">
        <v>607.20000000000005</v>
      </c>
      <c r="K201" s="63">
        <v>0</v>
      </c>
      <c r="L201" s="211">
        <f t="shared" si="17"/>
        <v>607.20000000000005</v>
      </c>
      <c r="M201" s="121">
        <v>0</v>
      </c>
      <c r="N201" s="51">
        <f>M201*L201*I201</f>
        <v>0</v>
      </c>
    </row>
    <row r="202" spans="3:14" s="38" customFormat="1" ht="16.05" hidden="1" customHeight="1" outlineLevel="1" x14ac:dyDescent="0.25">
      <c r="E202" s="178" t="s">
        <v>454</v>
      </c>
      <c r="F202" s="180"/>
      <c r="G202" s="61"/>
      <c r="H202" s="61"/>
      <c r="I202" s="62"/>
      <c r="J202" s="224"/>
      <c r="K202" s="63"/>
      <c r="L202" s="211"/>
      <c r="M202" s="121"/>
      <c r="N202" s="51"/>
    </row>
    <row r="203" spans="3:14" s="38" customFormat="1" ht="16.05" hidden="1" customHeight="1" outlineLevel="1" x14ac:dyDescent="0.25">
      <c r="C203" s="38">
        <v>106</v>
      </c>
      <c r="E203" s="179" t="s">
        <v>480</v>
      </c>
      <c r="F203" s="180"/>
      <c r="G203" s="61" t="s">
        <v>482</v>
      </c>
      <c r="H203" s="61" t="s">
        <v>170</v>
      </c>
      <c r="I203" s="62">
        <v>0.4</v>
      </c>
      <c r="J203" s="224">
        <v>194.4</v>
      </c>
      <c r="K203" s="63">
        <v>0</v>
      </c>
      <c r="L203" s="211">
        <f>J203-(J203/100*K203)</f>
        <v>194.4</v>
      </c>
      <c r="M203" s="121">
        <v>0</v>
      </c>
      <c r="N203" s="51">
        <f>M203*L203</f>
        <v>0</v>
      </c>
    </row>
    <row r="204" spans="3:14" s="38" customFormat="1" ht="16.05" hidden="1" customHeight="1" outlineLevel="1" x14ac:dyDescent="0.25">
      <c r="C204" s="38">
        <v>107</v>
      </c>
      <c r="E204" s="179" t="s">
        <v>481</v>
      </c>
      <c r="F204" s="180"/>
      <c r="G204" s="61" t="s">
        <v>482</v>
      </c>
      <c r="H204" s="61" t="s">
        <v>170</v>
      </c>
      <c r="I204" s="62">
        <v>0.4</v>
      </c>
      <c r="J204" s="224">
        <v>0</v>
      </c>
      <c r="K204" s="63">
        <v>0</v>
      </c>
      <c r="L204" s="211">
        <f>J204-(J204/100*K204)</f>
        <v>0</v>
      </c>
      <c r="M204" s="121">
        <v>0</v>
      </c>
      <c r="N204" s="51">
        <f>M204*L204</f>
        <v>0</v>
      </c>
    </row>
    <row r="205" spans="3:14" s="38" customFormat="1" ht="16.05" hidden="1" customHeight="1" outlineLevel="1" x14ac:dyDescent="0.25">
      <c r="E205" s="178" t="s">
        <v>468</v>
      </c>
      <c r="F205" s="180"/>
      <c r="G205" s="61"/>
      <c r="H205" s="61"/>
      <c r="I205" s="62"/>
      <c r="J205" s="224"/>
      <c r="K205" s="63"/>
      <c r="L205" s="211"/>
      <c r="M205" s="121"/>
      <c r="N205" s="145"/>
    </row>
    <row r="206" spans="3:14" s="38" customFormat="1" ht="16.05" hidden="1" customHeight="1" outlineLevel="1" x14ac:dyDescent="0.25">
      <c r="E206" s="179" t="s">
        <v>490</v>
      </c>
      <c r="F206" s="180"/>
      <c r="G206" s="61" t="s">
        <v>482</v>
      </c>
      <c r="H206" s="61" t="s">
        <v>166</v>
      </c>
      <c r="I206" s="62">
        <v>0.4</v>
      </c>
      <c r="J206" s="224">
        <v>884</v>
      </c>
      <c r="K206" s="63">
        <v>0</v>
      </c>
      <c r="L206" s="211">
        <f>J206-(J206/100*K206)</f>
        <v>884</v>
      </c>
      <c r="M206" s="121">
        <v>0</v>
      </c>
      <c r="N206" s="51">
        <f>M206*L206*I206</f>
        <v>0</v>
      </c>
    </row>
    <row r="207" spans="3:14" s="38" customFormat="1" ht="16.05" hidden="1" customHeight="1" outlineLevel="1" x14ac:dyDescent="0.25">
      <c r="E207" s="179" t="s">
        <v>107</v>
      </c>
      <c r="F207" s="180"/>
      <c r="G207" s="61" t="s">
        <v>482</v>
      </c>
      <c r="H207" s="61" t="s">
        <v>166</v>
      </c>
      <c r="I207" s="62">
        <v>0.65</v>
      </c>
      <c r="J207" s="224">
        <v>700.8</v>
      </c>
      <c r="K207" s="63">
        <v>0</v>
      </c>
      <c r="L207" s="211">
        <f>J207-(J207/100*K207)</f>
        <v>700.8</v>
      </c>
      <c r="M207" s="121">
        <v>0</v>
      </c>
      <c r="N207" s="51">
        <f>M207*L207*I207</f>
        <v>0</v>
      </c>
    </row>
    <row r="208" spans="3:14" s="38" customFormat="1" ht="16.05" hidden="1" customHeight="1" outlineLevel="1" x14ac:dyDescent="0.25">
      <c r="E208" s="179" t="s">
        <v>491</v>
      </c>
      <c r="F208" s="180"/>
      <c r="G208" s="61" t="s">
        <v>482</v>
      </c>
      <c r="H208" s="61" t="s">
        <v>166</v>
      </c>
      <c r="I208" s="62">
        <v>2</v>
      </c>
      <c r="J208" s="224">
        <v>0</v>
      </c>
      <c r="K208" s="63">
        <v>0</v>
      </c>
      <c r="L208" s="211">
        <f>J208-(J208/100*K208)</f>
        <v>0</v>
      </c>
      <c r="M208" s="121">
        <v>0</v>
      </c>
      <c r="N208" s="51">
        <f>M208*L208*I208</f>
        <v>0</v>
      </c>
    </row>
    <row r="209" spans="3:14" s="38" customFormat="1" ht="16.05" hidden="1" customHeight="1" outlineLevel="1" x14ac:dyDescent="0.25">
      <c r="E209" s="179" t="s">
        <v>115</v>
      </c>
      <c r="F209" s="180"/>
      <c r="G209" s="61" t="s">
        <v>482</v>
      </c>
      <c r="H209" s="61" t="s">
        <v>166</v>
      </c>
      <c r="I209" s="62">
        <v>1.2</v>
      </c>
      <c r="J209" s="224">
        <v>1167.2</v>
      </c>
      <c r="K209" s="63">
        <v>0</v>
      </c>
      <c r="L209" s="211">
        <f>J209-(J209/100*K209)</f>
        <v>1167.2</v>
      </c>
      <c r="M209" s="121">
        <v>0</v>
      </c>
      <c r="N209" s="51">
        <f>M209*L209*I209</f>
        <v>0</v>
      </c>
    </row>
    <row r="210" spans="3:14" s="38" customFormat="1" ht="16.05" hidden="1" customHeight="1" outlineLevel="1" x14ac:dyDescent="0.25">
      <c r="E210" s="178" t="s">
        <v>412</v>
      </c>
      <c r="F210" s="180"/>
      <c r="G210" s="61"/>
      <c r="H210" s="61"/>
      <c r="I210" s="62"/>
      <c r="J210" s="224"/>
      <c r="K210" s="63"/>
      <c r="L210" s="211"/>
      <c r="M210" s="121"/>
      <c r="N210" s="51"/>
    </row>
    <row r="211" spans="3:14" s="38" customFormat="1" ht="16.05" hidden="1" customHeight="1" outlineLevel="1" x14ac:dyDescent="0.25">
      <c r="C211" s="38">
        <v>109</v>
      </c>
      <c r="E211" s="179" t="s">
        <v>420</v>
      </c>
      <c r="F211" s="180"/>
      <c r="G211" s="61" t="s">
        <v>482</v>
      </c>
      <c r="H211" s="61" t="s">
        <v>170</v>
      </c>
      <c r="I211" s="62">
        <v>0.2</v>
      </c>
      <c r="J211" s="224">
        <v>155.19999999999999</v>
      </c>
      <c r="K211" s="63">
        <v>0</v>
      </c>
      <c r="L211" s="211">
        <f t="shared" ref="L211:L228" si="18">J211-(J211/100*K211)</f>
        <v>155.19999999999999</v>
      </c>
      <c r="M211" s="121">
        <v>0</v>
      </c>
      <c r="N211" s="51">
        <f t="shared" ref="N211:N228" si="19">M211*L211</f>
        <v>0</v>
      </c>
    </row>
    <row r="212" spans="3:14" s="38" customFormat="1" ht="16.05" hidden="1" customHeight="1" outlineLevel="1" x14ac:dyDescent="0.25">
      <c r="E212" s="179" t="s">
        <v>105</v>
      </c>
      <c r="F212" s="180"/>
      <c r="G212" s="61" t="s">
        <v>482</v>
      </c>
      <c r="H212" s="61" t="s">
        <v>170</v>
      </c>
      <c r="I212" s="62">
        <v>0.1</v>
      </c>
      <c r="J212" s="224">
        <v>120.8</v>
      </c>
      <c r="K212" s="63">
        <v>0</v>
      </c>
      <c r="L212" s="211">
        <f t="shared" si="18"/>
        <v>120.8</v>
      </c>
      <c r="M212" s="121">
        <v>0</v>
      </c>
      <c r="N212" s="51">
        <f t="shared" si="19"/>
        <v>0</v>
      </c>
    </row>
    <row r="213" spans="3:14" s="38" customFormat="1" ht="16.05" hidden="1" customHeight="1" outlineLevel="1" x14ac:dyDescent="0.25">
      <c r="C213" s="38">
        <v>110</v>
      </c>
      <c r="E213" s="179" t="s">
        <v>106</v>
      </c>
      <c r="F213" s="180"/>
      <c r="G213" s="61" t="s">
        <v>482</v>
      </c>
      <c r="H213" s="61" t="s">
        <v>170</v>
      </c>
      <c r="I213" s="62">
        <v>0.1</v>
      </c>
      <c r="J213" s="224">
        <v>150.4</v>
      </c>
      <c r="K213" s="63">
        <v>0</v>
      </c>
      <c r="L213" s="211">
        <f t="shared" si="18"/>
        <v>150.4</v>
      </c>
      <c r="M213" s="121">
        <v>0</v>
      </c>
      <c r="N213" s="51">
        <f t="shared" si="19"/>
        <v>0</v>
      </c>
    </row>
    <row r="214" spans="3:14" s="38" customFormat="1" ht="16.05" hidden="1" customHeight="1" outlineLevel="1" x14ac:dyDescent="0.25">
      <c r="E214" s="179" t="s">
        <v>424</v>
      </c>
      <c r="F214" s="180"/>
      <c r="G214" s="61" t="s">
        <v>482</v>
      </c>
      <c r="H214" s="61" t="s">
        <v>170</v>
      </c>
      <c r="I214" s="62">
        <v>0.2</v>
      </c>
      <c r="J214" s="224">
        <v>142.4</v>
      </c>
      <c r="K214" s="63">
        <v>0</v>
      </c>
      <c r="L214" s="211">
        <f t="shared" si="18"/>
        <v>142.4</v>
      </c>
      <c r="M214" s="121">
        <v>0</v>
      </c>
      <c r="N214" s="51">
        <f t="shared" si="19"/>
        <v>0</v>
      </c>
    </row>
    <row r="215" spans="3:14" s="38" customFormat="1" ht="16.05" hidden="1" customHeight="1" outlineLevel="1" x14ac:dyDescent="0.25">
      <c r="C215" s="38">
        <v>112</v>
      </c>
      <c r="E215" s="179" t="s">
        <v>427</v>
      </c>
      <c r="F215" s="180"/>
      <c r="G215" s="61" t="s">
        <v>482</v>
      </c>
      <c r="H215" s="61" t="s">
        <v>170</v>
      </c>
      <c r="I215" s="62">
        <v>0.1</v>
      </c>
      <c r="J215" s="224">
        <v>144</v>
      </c>
      <c r="K215" s="63">
        <v>0</v>
      </c>
      <c r="L215" s="211">
        <f t="shared" si="18"/>
        <v>144</v>
      </c>
      <c r="M215" s="121">
        <v>0</v>
      </c>
      <c r="N215" s="51">
        <f t="shared" si="19"/>
        <v>0</v>
      </c>
    </row>
    <row r="216" spans="3:14" s="38" customFormat="1" ht="16.05" hidden="1" customHeight="1" outlineLevel="1" x14ac:dyDescent="0.25">
      <c r="C216" s="38">
        <v>113</v>
      </c>
      <c r="E216" s="179" t="s">
        <v>428</v>
      </c>
      <c r="F216" s="180"/>
      <c r="G216" s="61" t="s">
        <v>482</v>
      </c>
      <c r="H216" s="61" t="s">
        <v>170</v>
      </c>
      <c r="I216" s="62">
        <v>0.3</v>
      </c>
      <c r="J216" s="224">
        <v>228.8</v>
      </c>
      <c r="K216" s="63">
        <v>0</v>
      </c>
      <c r="L216" s="211">
        <f t="shared" si="18"/>
        <v>228.8</v>
      </c>
      <c r="M216" s="121">
        <v>0</v>
      </c>
      <c r="N216" s="51">
        <f t="shared" si="19"/>
        <v>0</v>
      </c>
    </row>
    <row r="217" spans="3:14" s="38" customFormat="1" ht="16.05" hidden="1" customHeight="1" outlineLevel="1" x14ac:dyDescent="0.25">
      <c r="C217" s="38">
        <v>114</v>
      </c>
      <c r="E217" s="179" t="s">
        <v>429</v>
      </c>
      <c r="F217" s="180"/>
      <c r="G217" s="61" t="s">
        <v>482</v>
      </c>
      <c r="H217" s="61" t="s">
        <v>170</v>
      </c>
      <c r="I217" s="62">
        <v>0.13</v>
      </c>
      <c r="J217" s="224">
        <v>89.6</v>
      </c>
      <c r="K217" s="63">
        <v>0</v>
      </c>
      <c r="L217" s="211">
        <f t="shared" si="18"/>
        <v>89.6</v>
      </c>
      <c r="M217" s="121">
        <v>0</v>
      </c>
      <c r="N217" s="51">
        <f t="shared" si="19"/>
        <v>0</v>
      </c>
    </row>
    <row r="218" spans="3:14" s="38" customFormat="1" ht="16.05" hidden="1" customHeight="1" outlineLevel="1" x14ac:dyDescent="0.25">
      <c r="C218" s="38">
        <v>115</v>
      </c>
      <c r="E218" s="179" t="s">
        <v>432</v>
      </c>
      <c r="F218" s="180"/>
      <c r="G218" s="61" t="s">
        <v>482</v>
      </c>
      <c r="H218" s="61" t="s">
        <v>170</v>
      </c>
      <c r="I218" s="62">
        <v>0.1</v>
      </c>
      <c r="J218" s="224">
        <v>0</v>
      </c>
      <c r="K218" s="63">
        <v>0</v>
      </c>
      <c r="L218" s="211">
        <f t="shared" si="18"/>
        <v>0</v>
      </c>
      <c r="M218" s="121">
        <v>0</v>
      </c>
      <c r="N218" s="51">
        <f t="shared" si="19"/>
        <v>0</v>
      </c>
    </row>
    <row r="219" spans="3:14" s="38" customFormat="1" ht="16.05" hidden="1" customHeight="1" outlineLevel="1" x14ac:dyDescent="0.25">
      <c r="C219" s="38">
        <v>116</v>
      </c>
      <c r="E219" s="179" t="s">
        <v>437</v>
      </c>
      <c r="F219" s="180"/>
      <c r="G219" s="61" t="s">
        <v>482</v>
      </c>
      <c r="H219" s="61" t="s">
        <v>170</v>
      </c>
      <c r="I219" s="62">
        <v>7.0000000000000007E-2</v>
      </c>
      <c r="J219" s="224">
        <v>0</v>
      </c>
      <c r="K219" s="63">
        <v>0</v>
      </c>
      <c r="L219" s="211">
        <f t="shared" si="18"/>
        <v>0</v>
      </c>
      <c r="M219" s="121">
        <v>0</v>
      </c>
      <c r="N219" s="51">
        <f t="shared" si="19"/>
        <v>0</v>
      </c>
    </row>
    <row r="220" spans="3:14" s="38" customFormat="1" ht="16.05" hidden="1" customHeight="1" outlineLevel="1" x14ac:dyDescent="0.25">
      <c r="C220" s="38">
        <v>117</v>
      </c>
      <c r="E220" s="179" t="s">
        <v>112</v>
      </c>
      <c r="F220" s="180"/>
      <c r="G220" s="61" t="s">
        <v>482</v>
      </c>
      <c r="H220" s="61" t="s">
        <v>170</v>
      </c>
      <c r="I220" s="62">
        <v>0.1</v>
      </c>
      <c r="J220" s="224">
        <v>152</v>
      </c>
      <c r="K220" s="63">
        <v>0</v>
      </c>
      <c r="L220" s="211">
        <f t="shared" si="18"/>
        <v>152</v>
      </c>
      <c r="M220" s="121">
        <v>0</v>
      </c>
      <c r="N220" s="51">
        <f t="shared" si="19"/>
        <v>0</v>
      </c>
    </row>
    <row r="221" spans="3:14" s="38" customFormat="1" ht="16.05" hidden="1" customHeight="1" outlineLevel="1" x14ac:dyDescent="0.25">
      <c r="C221" s="38">
        <v>118</v>
      </c>
      <c r="E221" s="179" t="s">
        <v>440</v>
      </c>
      <c r="F221" s="180"/>
      <c r="G221" s="61" t="s">
        <v>482</v>
      </c>
      <c r="H221" s="61" t="s">
        <v>170</v>
      </c>
      <c r="I221" s="62">
        <v>0.1</v>
      </c>
      <c r="J221" s="224">
        <v>110.4</v>
      </c>
      <c r="K221" s="63">
        <v>0</v>
      </c>
      <c r="L221" s="211">
        <f t="shared" si="18"/>
        <v>110.4</v>
      </c>
      <c r="M221" s="121">
        <v>0</v>
      </c>
      <c r="N221" s="51">
        <f t="shared" si="19"/>
        <v>0</v>
      </c>
    </row>
    <row r="222" spans="3:14" s="38" customFormat="1" ht="16.05" hidden="1" customHeight="1" outlineLevel="1" x14ac:dyDescent="0.25">
      <c r="C222" s="38">
        <v>119</v>
      </c>
      <c r="E222" s="179" t="s">
        <v>483</v>
      </c>
      <c r="F222" s="180"/>
      <c r="G222" s="61" t="s">
        <v>482</v>
      </c>
      <c r="H222" s="61" t="s">
        <v>170</v>
      </c>
      <c r="I222" s="62">
        <v>0.2</v>
      </c>
      <c r="J222" s="224">
        <v>148.80000000000001</v>
      </c>
      <c r="K222" s="63">
        <v>0</v>
      </c>
      <c r="L222" s="211">
        <f t="shared" si="18"/>
        <v>148.80000000000001</v>
      </c>
      <c r="M222" s="121">
        <v>0</v>
      </c>
      <c r="N222" s="51">
        <f t="shared" si="19"/>
        <v>0</v>
      </c>
    </row>
    <row r="223" spans="3:14" s="38" customFormat="1" ht="16.05" hidden="1" customHeight="1" outlineLevel="1" x14ac:dyDescent="0.25">
      <c r="C223" s="38">
        <v>120</v>
      </c>
      <c r="E223" s="179" t="s">
        <v>484</v>
      </c>
      <c r="F223" s="180"/>
      <c r="G223" s="61" t="s">
        <v>482</v>
      </c>
      <c r="H223" s="61" t="s">
        <v>170</v>
      </c>
      <c r="I223" s="62">
        <v>0.1</v>
      </c>
      <c r="J223" s="224">
        <v>0</v>
      </c>
      <c r="K223" s="63">
        <v>0</v>
      </c>
      <c r="L223" s="211">
        <f t="shared" si="18"/>
        <v>0</v>
      </c>
      <c r="M223" s="121">
        <v>0</v>
      </c>
      <c r="N223" s="51">
        <f t="shared" si="19"/>
        <v>0</v>
      </c>
    </row>
    <row r="224" spans="3:14" s="38" customFormat="1" ht="16.05" hidden="1" customHeight="1" outlineLevel="1" x14ac:dyDescent="0.25">
      <c r="C224" s="38">
        <v>121</v>
      </c>
      <c r="E224" s="179" t="s">
        <v>485</v>
      </c>
      <c r="F224" s="180"/>
      <c r="G224" s="61" t="s">
        <v>482</v>
      </c>
      <c r="H224" s="61" t="s">
        <v>170</v>
      </c>
      <c r="I224" s="62">
        <v>0.09</v>
      </c>
      <c r="J224" s="224">
        <v>0</v>
      </c>
      <c r="K224" s="63">
        <v>0</v>
      </c>
      <c r="L224" s="211">
        <f t="shared" si="18"/>
        <v>0</v>
      </c>
      <c r="M224" s="121">
        <v>0</v>
      </c>
      <c r="N224" s="51">
        <f t="shared" si="19"/>
        <v>0</v>
      </c>
    </row>
    <row r="225" spans="1:17" s="38" customFormat="1" ht="16.05" hidden="1" customHeight="1" outlineLevel="1" x14ac:dyDescent="0.25">
      <c r="C225" s="38">
        <v>122</v>
      </c>
      <c r="E225" s="179" t="s">
        <v>486</v>
      </c>
      <c r="F225" s="180"/>
      <c r="G225" s="61" t="s">
        <v>482</v>
      </c>
      <c r="H225" s="61" t="s">
        <v>170</v>
      </c>
      <c r="I225" s="62">
        <v>0.1</v>
      </c>
      <c r="J225" s="224">
        <v>0</v>
      </c>
      <c r="K225" s="63">
        <v>0</v>
      </c>
      <c r="L225" s="211">
        <f t="shared" si="18"/>
        <v>0</v>
      </c>
      <c r="M225" s="121">
        <v>0</v>
      </c>
      <c r="N225" s="51">
        <f t="shared" si="19"/>
        <v>0</v>
      </c>
    </row>
    <row r="226" spans="1:17" s="38" customFormat="1" ht="16.05" hidden="1" customHeight="1" outlineLevel="1" x14ac:dyDescent="0.25">
      <c r="C226" s="38">
        <v>123</v>
      </c>
      <c r="E226" s="179" t="s">
        <v>487</v>
      </c>
      <c r="F226" s="180"/>
      <c r="G226" s="61" t="s">
        <v>482</v>
      </c>
      <c r="H226" s="61" t="s">
        <v>170</v>
      </c>
      <c r="I226" s="62">
        <v>0.1</v>
      </c>
      <c r="J226" s="224">
        <v>120.8</v>
      </c>
      <c r="K226" s="63">
        <v>0</v>
      </c>
      <c r="L226" s="211">
        <f t="shared" si="18"/>
        <v>120.8</v>
      </c>
      <c r="M226" s="121">
        <v>0</v>
      </c>
      <c r="N226" s="51">
        <f t="shared" si="19"/>
        <v>0</v>
      </c>
    </row>
    <row r="227" spans="1:17" s="38" customFormat="1" ht="16.05" hidden="1" customHeight="1" outlineLevel="1" x14ac:dyDescent="0.25">
      <c r="C227" s="38">
        <v>124</v>
      </c>
      <c r="E227" s="179" t="s">
        <v>488</v>
      </c>
      <c r="F227" s="180"/>
      <c r="G227" s="61" t="s">
        <v>482</v>
      </c>
      <c r="H227" s="61" t="s">
        <v>170</v>
      </c>
      <c r="I227" s="62">
        <v>0.1</v>
      </c>
      <c r="J227" s="224">
        <v>110.4</v>
      </c>
      <c r="K227" s="63">
        <v>0</v>
      </c>
      <c r="L227" s="211">
        <f t="shared" si="18"/>
        <v>110.4</v>
      </c>
      <c r="M227" s="121">
        <v>0</v>
      </c>
      <c r="N227" s="51">
        <f t="shared" si="19"/>
        <v>0</v>
      </c>
    </row>
    <row r="228" spans="1:17" s="38" customFormat="1" ht="16.05" hidden="1" customHeight="1" outlineLevel="1" thickBot="1" x14ac:dyDescent="0.3">
      <c r="C228" s="38">
        <v>125</v>
      </c>
      <c r="E228" s="179" t="s">
        <v>489</v>
      </c>
      <c r="F228" s="180"/>
      <c r="G228" s="61" t="s">
        <v>482</v>
      </c>
      <c r="H228" s="61" t="s">
        <v>170</v>
      </c>
      <c r="I228" s="62">
        <v>0.1</v>
      </c>
      <c r="J228" s="224">
        <v>136.80000000000001</v>
      </c>
      <c r="K228" s="63">
        <v>0</v>
      </c>
      <c r="L228" s="211">
        <f t="shared" si="18"/>
        <v>136.80000000000001</v>
      </c>
      <c r="M228" s="121">
        <v>0</v>
      </c>
      <c r="N228" s="51">
        <f t="shared" si="19"/>
        <v>0</v>
      </c>
    </row>
    <row r="229" spans="1:17" ht="29.55" customHeight="1" collapsed="1" thickBot="1" x14ac:dyDescent="0.35">
      <c r="A229" s="38"/>
      <c r="B229" s="38"/>
      <c r="C229" s="38"/>
      <c r="D229" s="38"/>
      <c r="E229" s="133" t="s">
        <v>327</v>
      </c>
      <c r="F229" s="134"/>
      <c r="G229" s="175"/>
      <c r="H229" s="135"/>
      <c r="I229" s="136"/>
      <c r="J229" s="137"/>
      <c r="K229" s="22"/>
      <c r="L229" s="22"/>
      <c r="M229" s="23" t="s">
        <v>64</v>
      </c>
      <c r="N229" s="158">
        <f>SUM(N230:N258)</f>
        <v>0</v>
      </c>
      <c r="O229" s="1"/>
      <c r="Q229" s="1"/>
    </row>
    <row r="230" spans="1:17" s="38" customFormat="1" ht="16.05" hidden="1" customHeight="1" outlineLevel="1" x14ac:dyDescent="0.25">
      <c r="E230" s="337" t="s">
        <v>520</v>
      </c>
      <c r="F230" s="338"/>
      <c r="G230" s="34" t="s">
        <v>401</v>
      </c>
      <c r="H230" s="74" t="s">
        <v>166</v>
      </c>
      <c r="I230" s="75">
        <v>0.8</v>
      </c>
      <c r="J230" s="224">
        <v>1688.8</v>
      </c>
      <c r="K230" s="36">
        <v>0</v>
      </c>
      <c r="L230" s="214">
        <f t="shared" ref="L230:L259" si="20">J230-(J230/100*K230)</f>
        <v>1688.8</v>
      </c>
      <c r="M230" s="119">
        <v>0</v>
      </c>
      <c r="N230" s="99">
        <f t="shared" ref="N230:N237" si="21">M230*L230*I230</f>
        <v>0</v>
      </c>
    </row>
    <row r="231" spans="1:17" s="38" customFormat="1" ht="16.05" hidden="1" customHeight="1" outlineLevel="1" x14ac:dyDescent="0.25">
      <c r="E231" s="337" t="s">
        <v>521</v>
      </c>
      <c r="F231" s="338"/>
      <c r="G231" s="34" t="s">
        <v>124</v>
      </c>
      <c r="H231" s="74" t="s">
        <v>166</v>
      </c>
      <c r="I231" s="75">
        <v>0.4</v>
      </c>
      <c r="J231" s="224">
        <v>1688.8</v>
      </c>
      <c r="K231" s="36">
        <v>0</v>
      </c>
      <c r="L231" s="214">
        <f t="shared" si="20"/>
        <v>1688.8</v>
      </c>
      <c r="M231" s="119">
        <v>0</v>
      </c>
      <c r="N231" s="99">
        <f t="shared" si="21"/>
        <v>0</v>
      </c>
    </row>
    <row r="232" spans="1:17" s="38" customFormat="1" ht="16.05" hidden="1" customHeight="1" outlineLevel="1" x14ac:dyDescent="0.25">
      <c r="E232" s="261" t="s">
        <v>328</v>
      </c>
      <c r="F232" s="262"/>
      <c r="G232" s="34" t="s">
        <v>124</v>
      </c>
      <c r="H232" s="61" t="s">
        <v>166</v>
      </c>
      <c r="I232" s="62">
        <v>0.4</v>
      </c>
      <c r="J232" s="224">
        <v>1547.2</v>
      </c>
      <c r="K232" s="63">
        <v>0</v>
      </c>
      <c r="L232" s="211">
        <f t="shared" si="20"/>
        <v>1547.2</v>
      </c>
      <c r="M232" s="121">
        <v>0</v>
      </c>
      <c r="N232" s="53">
        <f t="shared" si="21"/>
        <v>0</v>
      </c>
    </row>
    <row r="233" spans="1:17" s="38" customFormat="1" ht="16.05" hidden="1" customHeight="1" outlineLevel="1" x14ac:dyDescent="0.25">
      <c r="E233" s="261" t="s">
        <v>329</v>
      </c>
      <c r="F233" s="262"/>
      <c r="G233" s="34" t="s">
        <v>124</v>
      </c>
      <c r="H233" s="61" t="s">
        <v>166</v>
      </c>
      <c r="I233" s="62">
        <v>0.35</v>
      </c>
      <c r="J233" s="224">
        <v>1547.2</v>
      </c>
      <c r="K233" s="63">
        <v>0</v>
      </c>
      <c r="L233" s="211">
        <f t="shared" si="20"/>
        <v>1547.2</v>
      </c>
      <c r="M233" s="121">
        <v>0</v>
      </c>
      <c r="N233" s="53">
        <f t="shared" si="21"/>
        <v>0</v>
      </c>
    </row>
    <row r="234" spans="1:17" s="38" customFormat="1" ht="16.05" hidden="1" customHeight="1" outlineLevel="1" x14ac:dyDescent="0.25">
      <c r="E234" s="261" t="s">
        <v>508</v>
      </c>
      <c r="F234" s="262"/>
      <c r="G234" s="34" t="s">
        <v>124</v>
      </c>
      <c r="H234" s="61" t="s">
        <v>166</v>
      </c>
      <c r="I234" s="62">
        <v>0.35</v>
      </c>
      <c r="J234" s="224">
        <v>1554.4</v>
      </c>
      <c r="K234" s="63">
        <v>0</v>
      </c>
      <c r="L234" s="211">
        <f t="shared" si="20"/>
        <v>1554.4</v>
      </c>
      <c r="M234" s="121">
        <v>0</v>
      </c>
      <c r="N234" s="53">
        <f t="shared" si="21"/>
        <v>0</v>
      </c>
    </row>
    <row r="235" spans="1:17" s="38" customFormat="1" ht="16.05" hidden="1" customHeight="1" outlineLevel="1" x14ac:dyDescent="0.25">
      <c r="E235" s="143" t="s">
        <v>509</v>
      </c>
      <c r="F235" s="142"/>
      <c r="G235" s="34" t="s">
        <v>401</v>
      </c>
      <c r="H235" s="61" t="s">
        <v>166</v>
      </c>
      <c r="I235" s="62">
        <v>0.4</v>
      </c>
      <c r="J235" s="224">
        <v>2044</v>
      </c>
      <c r="K235" s="63">
        <v>0</v>
      </c>
      <c r="L235" s="211">
        <f t="shared" si="20"/>
        <v>2044</v>
      </c>
      <c r="M235" s="121">
        <v>0</v>
      </c>
      <c r="N235" s="53">
        <f t="shared" si="21"/>
        <v>0</v>
      </c>
    </row>
    <row r="236" spans="1:17" s="38" customFormat="1" ht="16.05" hidden="1" customHeight="1" outlineLevel="1" x14ac:dyDescent="0.25">
      <c r="E236" s="261" t="s">
        <v>330</v>
      </c>
      <c r="F236" s="262"/>
      <c r="G236" s="34" t="s">
        <v>124</v>
      </c>
      <c r="H236" s="61" t="s">
        <v>166</v>
      </c>
      <c r="I236" s="62">
        <v>0.55000000000000004</v>
      </c>
      <c r="J236" s="224">
        <v>610.4</v>
      </c>
      <c r="K236" s="63">
        <v>0</v>
      </c>
      <c r="L236" s="211">
        <f t="shared" si="20"/>
        <v>610.4</v>
      </c>
      <c r="M236" s="121">
        <v>0</v>
      </c>
      <c r="N236" s="53">
        <f t="shared" si="21"/>
        <v>0</v>
      </c>
    </row>
    <row r="237" spans="1:17" s="38" customFormat="1" ht="16.05" hidden="1" customHeight="1" outlineLevel="1" x14ac:dyDescent="0.25">
      <c r="E237" s="253" t="s">
        <v>331</v>
      </c>
      <c r="F237" s="254"/>
      <c r="G237" s="34" t="s">
        <v>401</v>
      </c>
      <c r="H237" s="61" t="s">
        <v>166</v>
      </c>
      <c r="I237" s="62">
        <v>0.55000000000000004</v>
      </c>
      <c r="J237" s="224">
        <v>670.4</v>
      </c>
      <c r="K237" s="63">
        <v>0</v>
      </c>
      <c r="L237" s="211">
        <f t="shared" si="20"/>
        <v>670.4</v>
      </c>
      <c r="M237" s="121">
        <v>0</v>
      </c>
      <c r="N237" s="53">
        <f t="shared" si="21"/>
        <v>0</v>
      </c>
    </row>
    <row r="238" spans="1:17" s="38" customFormat="1" ht="16.05" hidden="1" customHeight="1" outlineLevel="1" x14ac:dyDescent="0.25">
      <c r="E238" s="263" t="s">
        <v>332</v>
      </c>
      <c r="F238" s="264"/>
      <c r="G238" s="34" t="s">
        <v>124</v>
      </c>
      <c r="H238" s="61" t="s">
        <v>170</v>
      </c>
      <c r="I238" s="62">
        <v>0.38</v>
      </c>
      <c r="J238" s="224">
        <v>322</v>
      </c>
      <c r="K238" s="63">
        <v>9</v>
      </c>
      <c r="L238" s="211">
        <f t="shared" si="20"/>
        <v>293.02</v>
      </c>
      <c r="M238" s="121">
        <v>0</v>
      </c>
      <c r="N238" s="53">
        <f>M238*L238</f>
        <v>0</v>
      </c>
    </row>
    <row r="239" spans="1:17" s="38" customFormat="1" ht="16.05" hidden="1" customHeight="1" outlineLevel="1" x14ac:dyDescent="0.25">
      <c r="E239" s="253" t="s">
        <v>333</v>
      </c>
      <c r="F239" s="254"/>
      <c r="G239" s="34" t="s">
        <v>401</v>
      </c>
      <c r="H239" s="61" t="s">
        <v>166</v>
      </c>
      <c r="I239" s="62">
        <v>1.3</v>
      </c>
      <c r="J239" s="224">
        <v>661.6</v>
      </c>
      <c r="K239" s="63">
        <v>0</v>
      </c>
      <c r="L239" s="211">
        <f t="shared" si="20"/>
        <v>661.6</v>
      </c>
      <c r="M239" s="121">
        <v>0</v>
      </c>
      <c r="N239" s="53">
        <f>M239*L239*I239</f>
        <v>0</v>
      </c>
    </row>
    <row r="240" spans="1:17" s="38" customFormat="1" ht="16.05" hidden="1" customHeight="1" outlineLevel="1" x14ac:dyDescent="0.25">
      <c r="E240" s="253" t="s">
        <v>334</v>
      </c>
      <c r="F240" s="254"/>
      <c r="G240" s="34" t="s">
        <v>401</v>
      </c>
      <c r="H240" s="61" t="s">
        <v>166</v>
      </c>
      <c r="I240" s="62">
        <v>1.3</v>
      </c>
      <c r="J240" s="224">
        <v>599.20000000000005</v>
      </c>
      <c r="K240" s="63">
        <v>0</v>
      </c>
      <c r="L240" s="211">
        <f t="shared" si="20"/>
        <v>599.20000000000005</v>
      </c>
      <c r="M240" s="121">
        <v>0</v>
      </c>
      <c r="N240" s="53">
        <f>M240*L240*I240</f>
        <v>0</v>
      </c>
    </row>
    <row r="241" spans="5:14" s="38" customFormat="1" ht="16.05" hidden="1" customHeight="1" outlineLevel="1" x14ac:dyDescent="0.25">
      <c r="E241" s="253" t="s">
        <v>335</v>
      </c>
      <c r="F241" s="254"/>
      <c r="G241" s="34" t="s">
        <v>401</v>
      </c>
      <c r="H241" s="61" t="s">
        <v>170</v>
      </c>
      <c r="I241" s="62">
        <v>0.35</v>
      </c>
      <c r="J241" s="224">
        <v>276.8</v>
      </c>
      <c r="K241" s="63">
        <v>0</v>
      </c>
      <c r="L241" s="211">
        <f t="shared" si="20"/>
        <v>276.8</v>
      </c>
      <c r="M241" s="121">
        <v>0</v>
      </c>
      <c r="N241" s="53">
        <f>M241*L241</f>
        <v>0</v>
      </c>
    </row>
    <row r="242" spans="5:14" s="38" customFormat="1" ht="16.05" hidden="1" customHeight="1" outlineLevel="1" x14ac:dyDescent="0.25">
      <c r="E242" s="261" t="s">
        <v>517</v>
      </c>
      <c r="F242" s="262"/>
      <c r="G242" s="34" t="s">
        <v>401</v>
      </c>
      <c r="H242" s="61" t="s">
        <v>170</v>
      </c>
      <c r="I242" s="62">
        <v>0.35</v>
      </c>
      <c r="J242" s="224">
        <v>316</v>
      </c>
      <c r="K242" s="63">
        <v>0</v>
      </c>
      <c r="L242" s="211">
        <f t="shared" si="20"/>
        <v>316</v>
      </c>
      <c r="M242" s="121">
        <v>0</v>
      </c>
      <c r="N242" s="53">
        <f>M242*L242</f>
        <v>0</v>
      </c>
    </row>
    <row r="243" spans="5:14" s="38" customFormat="1" ht="16.05" hidden="1" customHeight="1" outlineLevel="1" x14ac:dyDescent="0.25">
      <c r="E243" s="147" t="s">
        <v>518</v>
      </c>
      <c r="F243" s="148"/>
      <c r="G243" s="34" t="s">
        <v>401</v>
      </c>
      <c r="H243" s="61" t="s">
        <v>166</v>
      </c>
      <c r="I243" s="62">
        <v>0.35</v>
      </c>
      <c r="J243" s="224">
        <v>1147.2</v>
      </c>
      <c r="K243" s="63">
        <v>0</v>
      </c>
      <c r="L243" s="211">
        <f t="shared" si="20"/>
        <v>1147.2</v>
      </c>
      <c r="M243" s="121">
        <v>0</v>
      </c>
      <c r="N243" s="53">
        <f>M243*L243*I243</f>
        <v>0</v>
      </c>
    </row>
    <row r="244" spans="5:14" s="38" customFormat="1" ht="16.05" hidden="1" customHeight="1" outlineLevel="1" x14ac:dyDescent="0.25">
      <c r="E244" s="263" t="s">
        <v>336</v>
      </c>
      <c r="F244" s="264"/>
      <c r="G244" s="34" t="s">
        <v>124</v>
      </c>
      <c r="H244" s="61" t="s">
        <v>170</v>
      </c>
      <c r="I244" s="62">
        <v>0.4</v>
      </c>
      <c r="J244" s="224">
        <v>293.60000000000002</v>
      </c>
      <c r="K244" s="63">
        <v>0</v>
      </c>
      <c r="L244" s="211">
        <f t="shared" si="20"/>
        <v>293.60000000000002</v>
      </c>
      <c r="M244" s="121">
        <v>0</v>
      </c>
      <c r="N244" s="53">
        <f>M244*L244</f>
        <v>0</v>
      </c>
    </row>
    <row r="245" spans="5:14" s="38" customFormat="1" ht="16.05" hidden="1" customHeight="1" outlineLevel="1" x14ac:dyDescent="0.25">
      <c r="E245" s="253" t="s">
        <v>337</v>
      </c>
      <c r="F245" s="254"/>
      <c r="G245" s="34" t="s">
        <v>401</v>
      </c>
      <c r="H245" s="61" t="s">
        <v>166</v>
      </c>
      <c r="I245" s="62">
        <v>0.4</v>
      </c>
      <c r="J245" s="224">
        <v>912</v>
      </c>
      <c r="K245" s="63">
        <v>0</v>
      </c>
      <c r="L245" s="211">
        <f t="shared" si="20"/>
        <v>912</v>
      </c>
      <c r="M245" s="121">
        <v>0</v>
      </c>
      <c r="N245" s="53">
        <f>M245*L245*I245</f>
        <v>0</v>
      </c>
    </row>
    <row r="246" spans="5:14" s="38" customFormat="1" ht="16.05" hidden="1" customHeight="1" outlineLevel="1" x14ac:dyDescent="0.25">
      <c r="E246" s="253" t="s">
        <v>338</v>
      </c>
      <c r="F246" s="254"/>
      <c r="G246" s="34" t="s">
        <v>401</v>
      </c>
      <c r="H246" s="61" t="s">
        <v>170</v>
      </c>
      <c r="I246" s="62">
        <v>0.4</v>
      </c>
      <c r="J246" s="224">
        <v>374</v>
      </c>
      <c r="K246" s="63">
        <v>0</v>
      </c>
      <c r="L246" s="211">
        <f t="shared" si="20"/>
        <v>374</v>
      </c>
      <c r="M246" s="121">
        <v>0</v>
      </c>
      <c r="N246" s="53">
        <f>M246*L246</f>
        <v>0</v>
      </c>
    </row>
    <row r="247" spans="5:14" s="38" customFormat="1" ht="16.05" hidden="1" customHeight="1" outlineLevel="1" x14ac:dyDescent="0.25">
      <c r="E247" s="253" t="s">
        <v>339</v>
      </c>
      <c r="F247" s="254"/>
      <c r="G247" s="34" t="s">
        <v>401</v>
      </c>
      <c r="H247" s="61" t="s">
        <v>166</v>
      </c>
      <c r="I247" s="62">
        <v>1</v>
      </c>
      <c r="J247" s="224">
        <v>821.6</v>
      </c>
      <c r="K247" s="63">
        <v>0</v>
      </c>
      <c r="L247" s="211">
        <f t="shared" si="20"/>
        <v>821.6</v>
      </c>
      <c r="M247" s="121">
        <v>0</v>
      </c>
      <c r="N247" s="53">
        <f>M247*L247*I247</f>
        <v>0</v>
      </c>
    </row>
    <row r="248" spans="5:14" s="38" customFormat="1" ht="16.05" hidden="1" customHeight="1" outlineLevel="1" x14ac:dyDescent="0.25">
      <c r="E248" s="143" t="s">
        <v>493</v>
      </c>
      <c r="F248" s="142"/>
      <c r="G248" s="34" t="s">
        <v>401</v>
      </c>
      <c r="H248" s="61" t="s">
        <v>166</v>
      </c>
      <c r="I248" s="62">
        <v>0.4</v>
      </c>
      <c r="J248" s="224">
        <v>1155.2</v>
      </c>
      <c r="K248" s="63">
        <v>0</v>
      </c>
      <c r="L248" s="211">
        <f t="shared" si="20"/>
        <v>1155.2</v>
      </c>
      <c r="M248" s="121">
        <v>0</v>
      </c>
      <c r="N248" s="53">
        <f>M248*L248*I248</f>
        <v>0</v>
      </c>
    </row>
    <row r="249" spans="5:14" s="38" customFormat="1" ht="16.05" hidden="1" customHeight="1" outlineLevel="1" x14ac:dyDescent="0.25">
      <c r="E249" s="149" t="s">
        <v>542</v>
      </c>
      <c r="F249" s="142"/>
      <c r="G249" s="34" t="s">
        <v>124</v>
      </c>
      <c r="H249" s="61" t="s">
        <v>166</v>
      </c>
      <c r="I249" s="62">
        <v>0.5</v>
      </c>
      <c r="J249" s="224">
        <v>781</v>
      </c>
      <c r="K249" s="63">
        <v>0</v>
      </c>
      <c r="L249" s="211">
        <f t="shared" si="20"/>
        <v>781</v>
      </c>
      <c r="M249" s="121">
        <v>0</v>
      </c>
      <c r="N249" s="53">
        <f>M249*L249*I249</f>
        <v>0</v>
      </c>
    </row>
    <row r="250" spans="5:14" s="38" customFormat="1" ht="16.05" hidden="1" customHeight="1" outlineLevel="1" x14ac:dyDescent="0.25">
      <c r="E250" s="253" t="s">
        <v>340</v>
      </c>
      <c r="F250" s="254"/>
      <c r="G250" s="34" t="s">
        <v>401</v>
      </c>
      <c r="H250" s="61" t="s">
        <v>170</v>
      </c>
      <c r="I250" s="62">
        <v>0.4</v>
      </c>
      <c r="J250" s="224">
        <v>812</v>
      </c>
      <c r="K250" s="63">
        <v>0</v>
      </c>
      <c r="L250" s="211">
        <f t="shared" si="20"/>
        <v>812</v>
      </c>
      <c r="M250" s="121">
        <v>0</v>
      </c>
      <c r="N250" s="53">
        <f>M250*L250</f>
        <v>0</v>
      </c>
    </row>
    <row r="251" spans="5:14" s="38" customFormat="1" ht="16.05" hidden="1" customHeight="1" outlineLevel="1" x14ac:dyDescent="0.25">
      <c r="E251" s="253" t="s">
        <v>341</v>
      </c>
      <c r="F251" s="254"/>
      <c r="G251" s="34" t="s">
        <v>401</v>
      </c>
      <c r="H251" s="61" t="s">
        <v>166</v>
      </c>
      <c r="I251" s="62">
        <v>1.1000000000000001</v>
      </c>
      <c r="J251" s="224">
        <v>694</v>
      </c>
      <c r="K251" s="63">
        <v>0</v>
      </c>
      <c r="L251" s="211">
        <f t="shared" si="20"/>
        <v>694</v>
      </c>
      <c r="M251" s="121">
        <v>0</v>
      </c>
      <c r="N251" s="53">
        <f>M251*L251*I251</f>
        <v>0</v>
      </c>
    </row>
    <row r="252" spans="5:14" s="38" customFormat="1" ht="16.05" hidden="1" customHeight="1" outlineLevel="1" x14ac:dyDescent="0.25">
      <c r="E252" s="261" t="s">
        <v>522</v>
      </c>
      <c r="F252" s="262"/>
      <c r="G252" s="34" t="s">
        <v>124</v>
      </c>
      <c r="H252" s="61" t="s">
        <v>526</v>
      </c>
      <c r="I252" s="62">
        <v>0.5</v>
      </c>
      <c r="J252" s="224">
        <v>330.5</v>
      </c>
      <c r="K252" s="63">
        <v>0</v>
      </c>
      <c r="L252" s="211">
        <f t="shared" si="20"/>
        <v>330.5</v>
      </c>
      <c r="M252" s="121">
        <v>0</v>
      </c>
      <c r="N252" s="53">
        <f>M252*L252*I252</f>
        <v>0</v>
      </c>
    </row>
    <row r="253" spans="5:14" s="38" customFormat="1" ht="16.05" hidden="1" customHeight="1" outlineLevel="1" x14ac:dyDescent="0.25">
      <c r="E253" s="253" t="s">
        <v>342</v>
      </c>
      <c r="F253" s="254"/>
      <c r="G253" s="34" t="s">
        <v>401</v>
      </c>
      <c r="H253" s="61" t="s">
        <v>166</v>
      </c>
      <c r="I253" s="62">
        <v>0.4</v>
      </c>
      <c r="J253" s="224">
        <v>760.8</v>
      </c>
      <c r="K253" s="63">
        <v>0</v>
      </c>
      <c r="L253" s="211">
        <f t="shared" si="20"/>
        <v>760.8</v>
      </c>
      <c r="M253" s="121">
        <v>0</v>
      </c>
      <c r="N253" s="53">
        <f>M253*L253*I253</f>
        <v>0</v>
      </c>
    </row>
    <row r="254" spans="5:14" s="38" customFormat="1" ht="16.05" hidden="1" customHeight="1" outlineLevel="1" x14ac:dyDescent="0.25">
      <c r="E254" s="31" t="s">
        <v>496</v>
      </c>
      <c r="F254" s="142"/>
      <c r="G254" s="34" t="s">
        <v>401</v>
      </c>
      <c r="H254" s="61" t="s">
        <v>170</v>
      </c>
      <c r="I254" s="62">
        <v>0.08</v>
      </c>
      <c r="J254" s="224">
        <v>162.4</v>
      </c>
      <c r="K254" s="63">
        <v>0</v>
      </c>
      <c r="L254" s="211">
        <f t="shared" si="20"/>
        <v>162.4</v>
      </c>
      <c r="M254" s="121">
        <v>0</v>
      </c>
      <c r="N254" s="53">
        <f>M254*L254</f>
        <v>0</v>
      </c>
    </row>
    <row r="255" spans="5:14" s="38" customFormat="1" ht="16.05" hidden="1" customHeight="1" outlineLevel="1" x14ac:dyDescent="0.25">
      <c r="E255" s="31" t="s">
        <v>495</v>
      </c>
      <c r="F255" s="142"/>
      <c r="G255" s="34" t="s">
        <v>401</v>
      </c>
      <c r="H255" s="61" t="s">
        <v>166</v>
      </c>
      <c r="I255" s="62">
        <v>0.9</v>
      </c>
      <c r="J255" s="224">
        <v>1434.4</v>
      </c>
      <c r="K255" s="63">
        <v>0</v>
      </c>
      <c r="L255" s="211">
        <f t="shared" si="20"/>
        <v>1434.4</v>
      </c>
      <c r="M255" s="121">
        <v>0</v>
      </c>
      <c r="N255" s="53">
        <f>M255*L255*I255</f>
        <v>0</v>
      </c>
    </row>
    <row r="256" spans="5:14" s="38" customFormat="1" ht="16.05" hidden="1" customHeight="1" outlineLevel="1" x14ac:dyDescent="0.25">
      <c r="E256" s="149" t="s">
        <v>497</v>
      </c>
      <c r="F256" s="142"/>
      <c r="G256" s="34" t="s">
        <v>124</v>
      </c>
      <c r="H256" s="61" t="s">
        <v>166</v>
      </c>
      <c r="I256" s="62">
        <v>0.4</v>
      </c>
      <c r="J256" s="224">
        <v>1669.6</v>
      </c>
      <c r="K256" s="63">
        <v>9</v>
      </c>
      <c r="L256" s="211">
        <f t="shared" si="20"/>
        <v>1519.336</v>
      </c>
      <c r="M256" s="121">
        <v>0</v>
      </c>
      <c r="N256" s="53">
        <f>M256*L256*I256</f>
        <v>0</v>
      </c>
    </row>
    <row r="257" spans="1:17" s="38" customFormat="1" ht="16.05" hidden="1" customHeight="1" outlineLevel="1" x14ac:dyDescent="0.25">
      <c r="E257" s="253" t="s">
        <v>343</v>
      </c>
      <c r="F257" s="254"/>
      <c r="G257" s="34" t="s">
        <v>401</v>
      </c>
      <c r="H257" s="61" t="s">
        <v>166</v>
      </c>
      <c r="I257" s="62">
        <v>0.65</v>
      </c>
      <c r="J257" s="224">
        <v>716.8</v>
      </c>
      <c r="K257" s="63">
        <v>0</v>
      </c>
      <c r="L257" s="211">
        <f t="shared" si="20"/>
        <v>716.8</v>
      </c>
      <c r="M257" s="121">
        <v>0</v>
      </c>
      <c r="N257" s="53">
        <f>M257*L257*I257</f>
        <v>0</v>
      </c>
    </row>
    <row r="258" spans="1:17" s="242" customFormat="1" ht="16.05" hidden="1" customHeight="1" outlineLevel="1" x14ac:dyDescent="0.25">
      <c r="A258" s="38"/>
      <c r="B258" s="38"/>
      <c r="C258" s="38"/>
      <c r="D258" s="38"/>
      <c r="E258" s="339" t="s">
        <v>344</v>
      </c>
      <c r="F258" s="340"/>
      <c r="G258" s="234" t="s">
        <v>124</v>
      </c>
      <c r="H258" s="235" t="s">
        <v>170</v>
      </c>
      <c r="I258" s="236">
        <v>0.4</v>
      </c>
      <c r="J258" s="237">
        <v>333</v>
      </c>
      <c r="K258" s="238">
        <v>0</v>
      </c>
      <c r="L258" s="239">
        <f t="shared" si="20"/>
        <v>333</v>
      </c>
      <c r="M258" s="240">
        <v>0</v>
      </c>
      <c r="N258" s="241">
        <f>M258*L258</f>
        <v>0</v>
      </c>
    </row>
    <row r="259" spans="1:17" s="38" customFormat="1" ht="16.05" hidden="1" customHeight="1" outlineLevel="1" thickBot="1" x14ac:dyDescent="0.3">
      <c r="E259" s="341" t="s">
        <v>519</v>
      </c>
      <c r="F259" s="342"/>
      <c r="G259" s="34" t="s">
        <v>124</v>
      </c>
      <c r="H259" s="71" t="s">
        <v>170</v>
      </c>
      <c r="I259" s="72">
        <v>0.2</v>
      </c>
      <c r="J259" s="224">
        <v>134.4</v>
      </c>
      <c r="K259" s="73">
        <v>22</v>
      </c>
      <c r="L259" s="212">
        <f t="shared" si="20"/>
        <v>104.83200000000001</v>
      </c>
      <c r="M259" s="122">
        <v>0</v>
      </c>
      <c r="N259" s="53">
        <f>M259*L259</f>
        <v>0</v>
      </c>
    </row>
    <row r="260" spans="1:17" ht="29.55" customHeight="1" collapsed="1" thickBot="1" x14ac:dyDescent="0.35">
      <c r="A260" s="38"/>
      <c r="B260" s="38"/>
      <c r="C260" s="38"/>
      <c r="D260" s="38"/>
      <c r="E260" s="133" t="s">
        <v>356</v>
      </c>
      <c r="F260" s="134"/>
      <c r="G260" s="175"/>
      <c r="H260" s="135"/>
      <c r="I260" s="136"/>
      <c r="J260" s="137"/>
      <c r="K260" s="137"/>
      <c r="L260" s="137"/>
      <c r="M260" s="23" t="s">
        <v>64</v>
      </c>
      <c r="N260" s="24">
        <f>SUM(N261:N308)</f>
        <v>0</v>
      </c>
      <c r="O260" s="1"/>
      <c r="Q260" s="1"/>
    </row>
    <row r="261" spans="1:17" s="38" customFormat="1" ht="16.05" hidden="1" customHeight="1" outlineLevel="1" x14ac:dyDescent="0.25">
      <c r="E261" s="331" t="s">
        <v>357</v>
      </c>
      <c r="F261" s="331"/>
      <c r="G261" s="34" t="s">
        <v>124</v>
      </c>
      <c r="H261" s="74" t="s">
        <v>170</v>
      </c>
      <c r="I261" s="75">
        <v>0.8</v>
      </c>
      <c r="J261" s="224">
        <v>591.20000000000005</v>
      </c>
      <c r="K261" s="176">
        <v>0</v>
      </c>
      <c r="L261" s="215">
        <f t="shared" ref="L261:L293" si="22">J261-(J261/100*K261)</f>
        <v>591.20000000000005</v>
      </c>
      <c r="M261" s="119">
        <v>0</v>
      </c>
      <c r="N261" s="37">
        <f t="shared" ref="N261:N293" si="23">M261*L261</f>
        <v>0</v>
      </c>
    </row>
    <row r="262" spans="1:17" s="38" customFormat="1" ht="16.05" hidden="1" customHeight="1" outlineLevel="1" x14ac:dyDescent="0.25">
      <c r="E262" s="336" t="s">
        <v>358</v>
      </c>
      <c r="F262" s="336"/>
      <c r="G262" s="34" t="s">
        <v>401</v>
      </c>
      <c r="H262" s="61" t="s">
        <v>170</v>
      </c>
      <c r="I262" s="62">
        <v>0.8</v>
      </c>
      <c r="J262" s="224">
        <v>409.6</v>
      </c>
      <c r="K262" s="50">
        <v>0</v>
      </c>
      <c r="L262" s="211">
        <f t="shared" si="22"/>
        <v>409.6</v>
      </c>
      <c r="M262" s="121">
        <v>0</v>
      </c>
      <c r="N262" s="51">
        <f t="shared" si="23"/>
        <v>0</v>
      </c>
    </row>
    <row r="263" spans="1:17" s="38" customFormat="1" ht="16.05" hidden="1" customHeight="1" outlineLevel="1" x14ac:dyDescent="0.25">
      <c r="E263" s="343" t="s">
        <v>507</v>
      </c>
      <c r="F263" s="343"/>
      <c r="G263" s="34" t="s">
        <v>124</v>
      </c>
      <c r="H263" s="74" t="s">
        <v>170</v>
      </c>
      <c r="I263" s="75">
        <v>0.8</v>
      </c>
      <c r="J263" s="224">
        <v>463</v>
      </c>
      <c r="K263" s="176">
        <v>9</v>
      </c>
      <c r="L263" s="215">
        <f t="shared" si="22"/>
        <v>421.33</v>
      </c>
      <c r="M263" s="119">
        <v>0</v>
      </c>
      <c r="N263" s="37">
        <f t="shared" si="23"/>
        <v>0</v>
      </c>
    </row>
    <row r="264" spans="1:17" s="38" customFormat="1" ht="16.05" hidden="1" customHeight="1" outlineLevel="1" x14ac:dyDescent="0.25">
      <c r="E264" s="331" t="s">
        <v>359</v>
      </c>
      <c r="F264" s="331"/>
      <c r="G264" s="34" t="s">
        <v>401</v>
      </c>
      <c r="H264" s="74" t="s">
        <v>170</v>
      </c>
      <c r="I264" s="75">
        <v>0.8</v>
      </c>
      <c r="J264" s="224">
        <v>420</v>
      </c>
      <c r="K264" s="176">
        <v>0</v>
      </c>
      <c r="L264" s="215">
        <f t="shared" si="22"/>
        <v>420</v>
      </c>
      <c r="M264" s="119">
        <v>0</v>
      </c>
      <c r="N264" s="37">
        <f t="shared" si="23"/>
        <v>0</v>
      </c>
    </row>
    <row r="265" spans="1:17" s="38" customFormat="1" ht="16.05" hidden="1" customHeight="1" outlineLevel="1" x14ac:dyDescent="0.25">
      <c r="E265" s="331" t="s">
        <v>360</v>
      </c>
      <c r="F265" s="331"/>
      <c r="G265" s="34" t="s">
        <v>401</v>
      </c>
      <c r="H265" s="74" t="s">
        <v>170</v>
      </c>
      <c r="I265" s="75">
        <v>0.8</v>
      </c>
      <c r="J265" s="224">
        <v>441.6</v>
      </c>
      <c r="K265" s="176">
        <v>0</v>
      </c>
      <c r="L265" s="215">
        <f t="shared" si="22"/>
        <v>441.6</v>
      </c>
      <c r="M265" s="119">
        <v>0</v>
      </c>
      <c r="N265" s="37">
        <f t="shared" si="23"/>
        <v>0</v>
      </c>
    </row>
    <row r="266" spans="1:17" s="38" customFormat="1" ht="16.05" hidden="1" customHeight="1" outlineLevel="1" x14ac:dyDescent="0.25">
      <c r="E266" s="331" t="s">
        <v>361</v>
      </c>
      <c r="F266" s="331"/>
      <c r="G266" s="34" t="s">
        <v>124</v>
      </c>
      <c r="H266" s="74" t="s">
        <v>170</v>
      </c>
      <c r="I266" s="75">
        <v>0.8</v>
      </c>
      <c r="J266" s="224">
        <v>531.5</v>
      </c>
      <c r="K266" s="176">
        <v>0</v>
      </c>
      <c r="L266" s="215">
        <f t="shared" si="22"/>
        <v>531.5</v>
      </c>
      <c r="M266" s="119">
        <v>0</v>
      </c>
      <c r="N266" s="37">
        <f t="shared" si="23"/>
        <v>0</v>
      </c>
    </row>
    <row r="267" spans="1:17" s="38" customFormat="1" ht="16.05" hidden="1" customHeight="1" outlineLevel="1" x14ac:dyDescent="0.25">
      <c r="E267" s="331" t="s">
        <v>405</v>
      </c>
      <c r="F267" s="331"/>
      <c r="G267" s="34" t="s">
        <v>124</v>
      </c>
      <c r="H267" s="74" t="s">
        <v>170</v>
      </c>
      <c r="I267" s="75">
        <v>0.5</v>
      </c>
      <c r="J267" s="224">
        <v>394.4</v>
      </c>
      <c r="K267" s="176">
        <v>0</v>
      </c>
      <c r="L267" s="215">
        <f t="shared" si="22"/>
        <v>394.4</v>
      </c>
      <c r="M267" s="119">
        <v>0</v>
      </c>
      <c r="N267" s="37">
        <f t="shared" si="23"/>
        <v>0</v>
      </c>
    </row>
    <row r="268" spans="1:17" s="38" customFormat="1" ht="16.05" hidden="1" customHeight="1" outlineLevel="1" x14ac:dyDescent="0.25">
      <c r="E268" s="331" t="s">
        <v>362</v>
      </c>
      <c r="F268" s="331"/>
      <c r="G268" s="34" t="s">
        <v>401</v>
      </c>
      <c r="H268" s="74" t="s">
        <v>170</v>
      </c>
      <c r="I268" s="75">
        <v>0.9</v>
      </c>
      <c r="J268" s="224">
        <v>647.20000000000005</v>
      </c>
      <c r="K268" s="176">
        <v>0</v>
      </c>
      <c r="L268" s="215">
        <f t="shared" si="22"/>
        <v>647.20000000000005</v>
      </c>
      <c r="M268" s="119">
        <v>0</v>
      </c>
      <c r="N268" s="37">
        <f t="shared" si="23"/>
        <v>0</v>
      </c>
    </row>
    <row r="269" spans="1:17" s="38" customFormat="1" ht="16.05" hidden="1" customHeight="1" outlineLevel="1" x14ac:dyDescent="0.25">
      <c r="E269" s="331" t="s">
        <v>363</v>
      </c>
      <c r="F269" s="331"/>
      <c r="G269" s="34" t="s">
        <v>401</v>
      </c>
      <c r="H269" s="74" t="s">
        <v>170</v>
      </c>
      <c r="I269" s="75">
        <v>0.9</v>
      </c>
      <c r="J269" s="224">
        <v>647.20000000000005</v>
      </c>
      <c r="K269" s="176">
        <v>0</v>
      </c>
      <c r="L269" s="215">
        <f t="shared" si="22"/>
        <v>647.20000000000005</v>
      </c>
      <c r="M269" s="119">
        <v>0</v>
      </c>
      <c r="N269" s="37">
        <f t="shared" si="23"/>
        <v>0</v>
      </c>
    </row>
    <row r="270" spans="1:17" s="242" customFormat="1" ht="16.05" hidden="1" customHeight="1" outlineLevel="1" x14ac:dyDescent="0.25">
      <c r="A270" s="38"/>
      <c r="B270" s="38"/>
      <c r="C270" s="38"/>
      <c r="D270" s="38"/>
      <c r="E270" s="344" t="s">
        <v>364</v>
      </c>
      <c r="F270" s="344"/>
      <c r="G270" s="234" t="s">
        <v>124</v>
      </c>
      <c r="H270" s="243" t="s">
        <v>170</v>
      </c>
      <c r="I270" s="244">
        <v>0.5</v>
      </c>
      <c r="J270" s="237">
        <v>260</v>
      </c>
      <c r="K270" s="245">
        <v>0</v>
      </c>
      <c r="L270" s="246">
        <f t="shared" si="22"/>
        <v>260</v>
      </c>
      <c r="M270" s="247">
        <v>0</v>
      </c>
      <c r="N270" s="146">
        <f t="shared" si="23"/>
        <v>0</v>
      </c>
    </row>
    <row r="271" spans="1:17" s="38" customFormat="1" ht="16.05" hidden="1" customHeight="1" outlineLevel="1" x14ac:dyDescent="0.25">
      <c r="E271" s="253" t="s">
        <v>365</v>
      </c>
      <c r="F271" s="254"/>
      <c r="G271" s="34" t="s">
        <v>124</v>
      </c>
      <c r="H271" s="74" t="s">
        <v>170</v>
      </c>
      <c r="I271" s="75">
        <v>0.5</v>
      </c>
      <c r="J271" s="224">
        <v>179</v>
      </c>
      <c r="K271" s="176">
        <v>0</v>
      </c>
      <c r="L271" s="215">
        <f t="shared" si="22"/>
        <v>179</v>
      </c>
      <c r="M271" s="119">
        <v>0</v>
      </c>
      <c r="N271" s="37">
        <f t="shared" si="23"/>
        <v>0</v>
      </c>
    </row>
    <row r="272" spans="1:17" s="38" customFormat="1" ht="16.05" hidden="1" customHeight="1" outlineLevel="1" x14ac:dyDescent="0.25">
      <c r="E272" s="253" t="s">
        <v>366</v>
      </c>
      <c r="F272" s="254"/>
      <c r="G272" s="34" t="s">
        <v>124</v>
      </c>
      <c r="H272" s="74" t="s">
        <v>170</v>
      </c>
      <c r="I272" s="75">
        <v>0.5</v>
      </c>
      <c r="J272" s="224">
        <v>166.4</v>
      </c>
      <c r="K272" s="176">
        <v>0</v>
      </c>
      <c r="L272" s="215">
        <f t="shared" si="22"/>
        <v>166.4</v>
      </c>
      <c r="M272" s="119">
        <v>0</v>
      </c>
      <c r="N272" s="37">
        <f t="shared" si="23"/>
        <v>0</v>
      </c>
    </row>
    <row r="273" spans="1:14" s="38" customFormat="1" ht="16.05" hidden="1" customHeight="1" outlineLevel="1" x14ac:dyDescent="0.25">
      <c r="E273" s="253" t="s">
        <v>540</v>
      </c>
      <c r="F273" s="254"/>
      <c r="G273" s="34" t="s">
        <v>124</v>
      </c>
      <c r="H273" s="74" t="s">
        <v>170</v>
      </c>
      <c r="I273" s="75">
        <v>0.5</v>
      </c>
      <c r="J273" s="224">
        <v>177</v>
      </c>
      <c r="K273" s="176">
        <v>0</v>
      </c>
      <c r="L273" s="215">
        <f t="shared" si="22"/>
        <v>177</v>
      </c>
      <c r="M273" s="119">
        <v>0</v>
      </c>
      <c r="N273" s="37">
        <f t="shared" si="23"/>
        <v>0</v>
      </c>
    </row>
    <row r="274" spans="1:14" s="38" customFormat="1" ht="16.05" hidden="1" customHeight="1" outlineLevel="1" x14ac:dyDescent="0.25">
      <c r="E274" s="253" t="s">
        <v>367</v>
      </c>
      <c r="F274" s="254"/>
      <c r="G274" s="34" t="s">
        <v>147</v>
      </c>
      <c r="H274" s="74" t="s">
        <v>170</v>
      </c>
      <c r="I274" s="75">
        <v>0.5</v>
      </c>
      <c r="J274" s="224">
        <v>285.60000000000002</v>
      </c>
      <c r="K274" s="176">
        <v>0</v>
      </c>
      <c r="L274" s="215">
        <v>285.60000000000002</v>
      </c>
      <c r="M274" s="119">
        <v>0</v>
      </c>
      <c r="N274" s="37">
        <f t="shared" si="23"/>
        <v>0</v>
      </c>
    </row>
    <row r="275" spans="1:14" s="38" customFormat="1" ht="16.05" hidden="1" customHeight="1" outlineLevel="1" x14ac:dyDescent="0.25">
      <c r="E275" s="253" t="s">
        <v>368</v>
      </c>
      <c r="F275" s="254"/>
      <c r="G275" s="34" t="s">
        <v>401</v>
      </c>
      <c r="H275" s="74" t="s">
        <v>170</v>
      </c>
      <c r="I275" s="75">
        <v>0.5</v>
      </c>
      <c r="J275" s="224">
        <v>257.60000000000002</v>
      </c>
      <c r="K275" s="176">
        <v>0</v>
      </c>
      <c r="L275" s="215">
        <f t="shared" si="22"/>
        <v>257.60000000000002</v>
      </c>
      <c r="M275" s="119">
        <v>0</v>
      </c>
      <c r="N275" s="37">
        <f t="shared" si="23"/>
        <v>0</v>
      </c>
    </row>
    <row r="276" spans="1:14" s="38" customFormat="1" ht="16.05" hidden="1" customHeight="1" outlineLevel="1" x14ac:dyDescent="0.25">
      <c r="E276" s="253" t="s">
        <v>369</v>
      </c>
      <c r="F276" s="254"/>
      <c r="G276" s="34" t="s">
        <v>124</v>
      </c>
      <c r="H276" s="74" t="s">
        <v>170</v>
      </c>
      <c r="I276" s="75">
        <v>0.5</v>
      </c>
      <c r="J276" s="224">
        <v>304</v>
      </c>
      <c r="K276" s="176">
        <v>0</v>
      </c>
      <c r="L276" s="215">
        <f t="shared" si="22"/>
        <v>304</v>
      </c>
      <c r="M276" s="119">
        <v>0</v>
      </c>
      <c r="N276" s="37">
        <f t="shared" si="23"/>
        <v>0</v>
      </c>
    </row>
    <row r="277" spans="1:14" s="38" customFormat="1" ht="16.05" hidden="1" customHeight="1" outlineLevel="1" x14ac:dyDescent="0.25">
      <c r="E277" s="253" t="s">
        <v>370</v>
      </c>
      <c r="F277" s="254"/>
      <c r="G277" s="34" t="s">
        <v>401</v>
      </c>
      <c r="H277" s="74" t="s">
        <v>170</v>
      </c>
      <c r="I277" s="75">
        <v>0.38</v>
      </c>
      <c r="J277" s="224">
        <v>172.8</v>
      </c>
      <c r="K277" s="176">
        <v>0</v>
      </c>
      <c r="L277" s="215">
        <f t="shared" si="22"/>
        <v>172.8</v>
      </c>
      <c r="M277" s="119">
        <v>0</v>
      </c>
      <c r="N277" s="37">
        <f t="shared" si="23"/>
        <v>0</v>
      </c>
    </row>
    <row r="278" spans="1:14" s="38" customFormat="1" ht="16.05" hidden="1" customHeight="1" outlineLevel="1" x14ac:dyDescent="0.25">
      <c r="E278" s="253" t="s">
        <v>371</v>
      </c>
      <c r="F278" s="254"/>
      <c r="G278" s="34" t="s">
        <v>124</v>
      </c>
      <c r="H278" s="74" t="s">
        <v>170</v>
      </c>
      <c r="I278" s="75">
        <v>0.45</v>
      </c>
      <c r="J278" s="224">
        <v>329</v>
      </c>
      <c r="K278" s="176">
        <v>0</v>
      </c>
      <c r="L278" s="215">
        <f t="shared" si="22"/>
        <v>329</v>
      </c>
      <c r="M278" s="119">
        <v>0</v>
      </c>
      <c r="N278" s="37">
        <f t="shared" si="23"/>
        <v>0</v>
      </c>
    </row>
    <row r="279" spans="1:14" s="242" customFormat="1" ht="16.05" hidden="1" customHeight="1" outlineLevel="1" x14ac:dyDescent="0.25">
      <c r="A279" s="38"/>
      <c r="B279" s="38"/>
      <c r="C279" s="38"/>
      <c r="D279" s="38"/>
      <c r="E279" s="334" t="s">
        <v>372</v>
      </c>
      <c r="F279" s="335"/>
      <c r="G279" s="234" t="s">
        <v>124</v>
      </c>
      <c r="H279" s="243" t="s">
        <v>170</v>
      </c>
      <c r="I279" s="244">
        <v>0.4</v>
      </c>
      <c r="J279" s="237">
        <v>372</v>
      </c>
      <c r="K279" s="245">
        <v>0</v>
      </c>
      <c r="L279" s="246">
        <f t="shared" si="22"/>
        <v>372</v>
      </c>
      <c r="M279" s="247">
        <v>0</v>
      </c>
      <c r="N279" s="146">
        <f t="shared" si="23"/>
        <v>0</v>
      </c>
    </row>
    <row r="280" spans="1:14" s="38" customFormat="1" ht="16.05" hidden="1" customHeight="1" outlineLevel="1" x14ac:dyDescent="0.25">
      <c r="E280" s="253" t="s">
        <v>373</v>
      </c>
      <c r="F280" s="254"/>
      <c r="G280" s="34" t="s">
        <v>124</v>
      </c>
      <c r="H280" s="74" t="s">
        <v>170</v>
      </c>
      <c r="I280" s="75">
        <v>0.45</v>
      </c>
      <c r="J280" s="224">
        <v>340.8</v>
      </c>
      <c r="K280" s="176">
        <v>0</v>
      </c>
      <c r="L280" s="215">
        <f t="shared" si="22"/>
        <v>340.8</v>
      </c>
      <c r="M280" s="119">
        <v>0</v>
      </c>
      <c r="N280" s="37">
        <f t="shared" si="23"/>
        <v>0</v>
      </c>
    </row>
    <row r="281" spans="1:14" s="242" customFormat="1" ht="16.05" hidden="1" customHeight="1" outlineLevel="1" x14ac:dyDescent="0.25">
      <c r="A281" s="38"/>
      <c r="B281" s="38"/>
      <c r="C281" s="38"/>
      <c r="D281" s="38"/>
      <c r="E281" s="332" t="s">
        <v>374</v>
      </c>
      <c r="F281" s="333"/>
      <c r="G281" s="234" t="s">
        <v>124</v>
      </c>
      <c r="H281" s="243" t="s">
        <v>170</v>
      </c>
      <c r="I281" s="244">
        <v>0.45</v>
      </c>
      <c r="J281" s="237">
        <v>299</v>
      </c>
      <c r="K281" s="245">
        <v>0</v>
      </c>
      <c r="L281" s="246">
        <f t="shared" si="22"/>
        <v>299</v>
      </c>
      <c r="M281" s="247">
        <v>0</v>
      </c>
      <c r="N281" s="146">
        <f t="shared" si="23"/>
        <v>0</v>
      </c>
    </row>
    <row r="282" spans="1:14" s="38" customFormat="1" ht="16.05" hidden="1" customHeight="1" outlineLevel="1" x14ac:dyDescent="0.25">
      <c r="E282" s="253" t="s">
        <v>375</v>
      </c>
      <c r="F282" s="254"/>
      <c r="G282" s="34" t="s">
        <v>124</v>
      </c>
      <c r="H282" s="74" t="s">
        <v>170</v>
      </c>
      <c r="I282" s="75">
        <v>0.45</v>
      </c>
      <c r="J282" s="224">
        <v>325</v>
      </c>
      <c r="K282" s="176">
        <v>0</v>
      </c>
      <c r="L282" s="215">
        <f t="shared" si="22"/>
        <v>325</v>
      </c>
      <c r="M282" s="119">
        <v>0</v>
      </c>
      <c r="N282" s="37">
        <f t="shared" si="23"/>
        <v>0</v>
      </c>
    </row>
    <row r="283" spans="1:14" s="38" customFormat="1" ht="16.05" hidden="1" customHeight="1" outlineLevel="1" x14ac:dyDescent="0.25">
      <c r="E283" s="253" t="s">
        <v>376</v>
      </c>
      <c r="F283" s="254"/>
      <c r="G283" s="34" t="s">
        <v>124</v>
      </c>
      <c r="H283" s="74" t="s">
        <v>170</v>
      </c>
      <c r="I283" s="75">
        <v>0.45</v>
      </c>
      <c r="J283" s="224">
        <v>375</v>
      </c>
      <c r="K283" s="176">
        <v>0</v>
      </c>
      <c r="L283" s="215">
        <f t="shared" si="22"/>
        <v>375</v>
      </c>
      <c r="M283" s="119">
        <v>0</v>
      </c>
      <c r="N283" s="37">
        <f t="shared" si="23"/>
        <v>0</v>
      </c>
    </row>
    <row r="284" spans="1:14" s="38" customFormat="1" ht="16.05" hidden="1" customHeight="1" outlineLevel="1" x14ac:dyDescent="0.25">
      <c r="E284" s="253" t="s">
        <v>377</v>
      </c>
      <c r="F284" s="254"/>
      <c r="G284" s="34" t="s">
        <v>124</v>
      </c>
      <c r="H284" s="74" t="s">
        <v>170</v>
      </c>
      <c r="I284" s="75">
        <v>0.45</v>
      </c>
      <c r="J284" s="224">
        <v>419</v>
      </c>
      <c r="K284" s="176">
        <v>0</v>
      </c>
      <c r="L284" s="215">
        <f t="shared" si="22"/>
        <v>419</v>
      </c>
      <c r="M284" s="119">
        <v>0</v>
      </c>
      <c r="N284" s="37">
        <f t="shared" si="23"/>
        <v>0</v>
      </c>
    </row>
    <row r="285" spans="1:14" s="38" customFormat="1" ht="16.05" hidden="1" customHeight="1" outlineLevel="1" x14ac:dyDescent="0.25">
      <c r="E285" s="253" t="s">
        <v>378</v>
      </c>
      <c r="F285" s="254"/>
      <c r="G285" s="34" t="s">
        <v>124</v>
      </c>
      <c r="H285" s="74" t="s">
        <v>170</v>
      </c>
      <c r="I285" s="75">
        <v>0.45</v>
      </c>
      <c r="J285" s="224">
        <v>381</v>
      </c>
      <c r="K285" s="176">
        <v>0</v>
      </c>
      <c r="L285" s="215">
        <f t="shared" si="22"/>
        <v>381</v>
      </c>
      <c r="M285" s="119">
        <v>0</v>
      </c>
      <c r="N285" s="37">
        <f t="shared" si="23"/>
        <v>0</v>
      </c>
    </row>
    <row r="286" spans="1:14" s="38" customFormat="1" ht="16.05" hidden="1" customHeight="1" outlineLevel="1" x14ac:dyDescent="0.25">
      <c r="E286" s="261" t="s">
        <v>379</v>
      </c>
      <c r="F286" s="262"/>
      <c r="G286" s="34" t="s">
        <v>124</v>
      </c>
      <c r="H286" s="74" t="s">
        <v>170</v>
      </c>
      <c r="I286" s="75">
        <v>0.45</v>
      </c>
      <c r="J286" s="224">
        <v>300</v>
      </c>
      <c r="K286" s="176">
        <v>0</v>
      </c>
      <c r="L286" s="215">
        <f t="shared" si="22"/>
        <v>300</v>
      </c>
      <c r="M286" s="119">
        <v>0</v>
      </c>
      <c r="N286" s="37">
        <f t="shared" si="23"/>
        <v>0</v>
      </c>
    </row>
    <row r="287" spans="1:14" s="38" customFormat="1" ht="16.05" hidden="1" customHeight="1" outlineLevel="1" x14ac:dyDescent="0.25">
      <c r="E287" s="253" t="s">
        <v>380</v>
      </c>
      <c r="F287" s="254"/>
      <c r="G287" s="34" t="s">
        <v>147</v>
      </c>
      <c r="H287" s="74" t="s">
        <v>170</v>
      </c>
      <c r="I287" s="75">
        <v>0.45</v>
      </c>
      <c r="J287" s="224">
        <v>399</v>
      </c>
      <c r="K287" s="176">
        <v>0</v>
      </c>
      <c r="L287" s="215">
        <f t="shared" si="22"/>
        <v>399</v>
      </c>
      <c r="M287" s="119">
        <v>0</v>
      </c>
      <c r="N287" s="37">
        <f t="shared" si="23"/>
        <v>0</v>
      </c>
    </row>
    <row r="288" spans="1:14" s="38" customFormat="1" ht="16.05" hidden="1" customHeight="1" outlineLevel="1" x14ac:dyDescent="0.25">
      <c r="E288" s="253" t="s">
        <v>381</v>
      </c>
      <c r="F288" s="254"/>
      <c r="G288" s="34" t="s">
        <v>124</v>
      </c>
      <c r="H288" s="74" t="s">
        <v>170</v>
      </c>
      <c r="I288" s="75">
        <v>0.45</v>
      </c>
      <c r="J288" s="224">
        <v>276</v>
      </c>
      <c r="K288" s="176">
        <v>0</v>
      </c>
      <c r="L288" s="215">
        <f t="shared" si="22"/>
        <v>276</v>
      </c>
      <c r="M288" s="119">
        <v>0</v>
      </c>
      <c r="N288" s="37">
        <f t="shared" si="23"/>
        <v>0</v>
      </c>
    </row>
    <row r="289" spans="1:14" s="38" customFormat="1" ht="16.05" hidden="1" customHeight="1" outlineLevel="1" x14ac:dyDescent="0.25">
      <c r="E289" s="253" t="s">
        <v>512</v>
      </c>
      <c r="F289" s="254"/>
      <c r="G289" s="34" t="s">
        <v>401</v>
      </c>
      <c r="H289" s="74" t="s">
        <v>170</v>
      </c>
      <c r="I289" s="75">
        <v>0.45</v>
      </c>
      <c r="J289" s="224">
        <v>245</v>
      </c>
      <c r="K289" s="176">
        <v>0</v>
      </c>
      <c r="L289" s="215">
        <f t="shared" si="22"/>
        <v>245</v>
      </c>
      <c r="M289" s="119">
        <v>0</v>
      </c>
      <c r="N289" s="37">
        <f t="shared" si="23"/>
        <v>0</v>
      </c>
    </row>
    <row r="290" spans="1:14" s="38" customFormat="1" ht="16.05" hidden="1" customHeight="1" outlineLevel="1" x14ac:dyDescent="0.25">
      <c r="E290" s="253" t="s">
        <v>382</v>
      </c>
      <c r="F290" s="254"/>
      <c r="G290" s="34" t="s">
        <v>124</v>
      </c>
      <c r="H290" s="74" t="s">
        <v>170</v>
      </c>
      <c r="I290" s="75">
        <v>0.45</v>
      </c>
      <c r="J290" s="224">
        <v>272</v>
      </c>
      <c r="K290" s="176">
        <v>0</v>
      </c>
      <c r="L290" s="215">
        <f t="shared" si="22"/>
        <v>272</v>
      </c>
      <c r="M290" s="119">
        <v>0</v>
      </c>
      <c r="N290" s="37">
        <f t="shared" si="23"/>
        <v>0</v>
      </c>
    </row>
    <row r="291" spans="1:14" s="38" customFormat="1" ht="16.05" hidden="1" customHeight="1" outlineLevel="1" x14ac:dyDescent="0.25">
      <c r="E291" s="253" t="s">
        <v>383</v>
      </c>
      <c r="F291" s="254"/>
      <c r="G291" s="34" t="s">
        <v>124</v>
      </c>
      <c r="H291" s="74" t="s">
        <v>170</v>
      </c>
      <c r="I291" s="75">
        <v>0.45</v>
      </c>
      <c r="J291" s="224">
        <v>380</v>
      </c>
      <c r="K291" s="176">
        <v>0</v>
      </c>
      <c r="L291" s="215">
        <f t="shared" si="22"/>
        <v>380</v>
      </c>
      <c r="M291" s="119">
        <v>0</v>
      </c>
      <c r="N291" s="37">
        <f t="shared" si="23"/>
        <v>0</v>
      </c>
    </row>
    <row r="292" spans="1:14" s="38" customFormat="1" ht="16.05" hidden="1" customHeight="1" outlineLevel="1" x14ac:dyDescent="0.25">
      <c r="E292" s="253" t="s">
        <v>384</v>
      </c>
      <c r="F292" s="254"/>
      <c r="G292" s="34" t="s">
        <v>401</v>
      </c>
      <c r="H292" s="74" t="s">
        <v>170</v>
      </c>
      <c r="I292" s="75">
        <v>0.36</v>
      </c>
      <c r="J292" s="224">
        <v>269</v>
      </c>
      <c r="K292" s="176">
        <v>0</v>
      </c>
      <c r="L292" s="215">
        <f t="shared" si="22"/>
        <v>269</v>
      </c>
      <c r="M292" s="119">
        <v>0</v>
      </c>
      <c r="N292" s="37">
        <f t="shared" si="23"/>
        <v>0</v>
      </c>
    </row>
    <row r="293" spans="1:14" s="38" customFormat="1" ht="16.05" hidden="1" customHeight="1" outlineLevel="1" x14ac:dyDescent="0.25">
      <c r="E293" s="253" t="s">
        <v>385</v>
      </c>
      <c r="F293" s="254"/>
      <c r="G293" s="34" t="s">
        <v>124</v>
      </c>
      <c r="H293" s="74" t="s">
        <v>170</v>
      </c>
      <c r="I293" s="75">
        <v>0.5</v>
      </c>
      <c r="J293" s="224">
        <v>437</v>
      </c>
      <c r="K293" s="176">
        <v>0</v>
      </c>
      <c r="L293" s="215">
        <f t="shared" si="22"/>
        <v>437</v>
      </c>
      <c r="M293" s="119">
        <v>0</v>
      </c>
      <c r="N293" s="37">
        <f t="shared" si="23"/>
        <v>0</v>
      </c>
    </row>
    <row r="294" spans="1:14" s="38" customFormat="1" ht="16.05" hidden="1" customHeight="1" outlineLevel="1" x14ac:dyDescent="0.25">
      <c r="E294" s="253" t="s">
        <v>386</v>
      </c>
      <c r="F294" s="254"/>
      <c r="G294" s="34" t="s">
        <v>124</v>
      </c>
      <c r="H294" s="74" t="s">
        <v>170</v>
      </c>
      <c r="I294" s="75">
        <v>0.5</v>
      </c>
      <c r="J294" s="224">
        <v>595</v>
      </c>
      <c r="K294" s="176">
        <v>0</v>
      </c>
      <c r="L294" s="215">
        <f t="shared" ref="L294:L308" si="24">J294-(J294/100*K294)</f>
        <v>595</v>
      </c>
      <c r="M294" s="119">
        <v>0</v>
      </c>
      <c r="N294" s="37">
        <f t="shared" ref="N294:N308" si="25">M294*L294</f>
        <v>0</v>
      </c>
    </row>
    <row r="295" spans="1:14" s="242" customFormat="1" ht="16.05" hidden="1" customHeight="1" outlineLevel="1" x14ac:dyDescent="0.25">
      <c r="A295" s="38"/>
      <c r="B295" s="38"/>
      <c r="C295" s="38"/>
      <c r="D295" s="38"/>
      <c r="E295" s="334" t="s">
        <v>513</v>
      </c>
      <c r="F295" s="335"/>
      <c r="G295" s="234" t="s">
        <v>124</v>
      </c>
      <c r="H295" s="243" t="s">
        <v>170</v>
      </c>
      <c r="I295" s="244">
        <v>0.5</v>
      </c>
      <c r="J295" s="237">
        <v>477</v>
      </c>
      <c r="K295" s="245">
        <v>0</v>
      </c>
      <c r="L295" s="246">
        <f t="shared" si="24"/>
        <v>477</v>
      </c>
      <c r="M295" s="247">
        <v>0</v>
      </c>
      <c r="N295" s="146">
        <f t="shared" si="25"/>
        <v>0</v>
      </c>
    </row>
    <row r="296" spans="1:14" s="38" customFormat="1" ht="16.05" hidden="1" customHeight="1" outlineLevel="1" x14ac:dyDescent="0.25">
      <c r="E296" s="253" t="s">
        <v>387</v>
      </c>
      <c r="F296" s="254"/>
      <c r="G296" s="34" t="s">
        <v>401</v>
      </c>
      <c r="H296" s="74" t="s">
        <v>170</v>
      </c>
      <c r="I296" s="75">
        <v>0.45</v>
      </c>
      <c r="J296" s="224">
        <v>360.8</v>
      </c>
      <c r="K296" s="176">
        <v>0</v>
      </c>
      <c r="L296" s="215">
        <f t="shared" si="24"/>
        <v>360.8</v>
      </c>
      <c r="M296" s="119">
        <v>0</v>
      </c>
      <c r="N296" s="37">
        <f t="shared" si="25"/>
        <v>0</v>
      </c>
    </row>
    <row r="297" spans="1:14" s="38" customFormat="1" ht="16.05" hidden="1" customHeight="1" outlineLevel="1" x14ac:dyDescent="0.25">
      <c r="E297" s="253" t="s">
        <v>388</v>
      </c>
      <c r="F297" s="254"/>
      <c r="G297" s="34" t="s">
        <v>401</v>
      </c>
      <c r="H297" s="74" t="s">
        <v>170</v>
      </c>
      <c r="I297" s="75">
        <v>0.3</v>
      </c>
      <c r="J297" s="224">
        <v>263.2</v>
      </c>
      <c r="K297" s="176">
        <v>0</v>
      </c>
      <c r="L297" s="215">
        <f t="shared" si="24"/>
        <v>263.2</v>
      </c>
      <c r="M297" s="119">
        <v>0</v>
      </c>
      <c r="N297" s="37">
        <f t="shared" si="25"/>
        <v>0</v>
      </c>
    </row>
    <row r="298" spans="1:14" s="38" customFormat="1" ht="16.05" hidden="1" customHeight="1" outlineLevel="1" x14ac:dyDescent="0.25">
      <c r="E298" s="253" t="s">
        <v>389</v>
      </c>
      <c r="F298" s="254"/>
      <c r="G298" s="34" t="s">
        <v>401</v>
      </c>
      <c r="H298" s="74" t="s">
        <v>170</v>
      </c>
      <c r="I298" s="75">
        <v>0.45</v>
      </c>
      <c r="J298" s="224">
        <v>351.2</v>
      </c>
      <c r="K298" s="176">
        <v>0</v>
      </c>
      <c r="L298" s="215">
        <f t="shared" si="24"/>
        <v>351.2</v>
      </c>
      <c r="M298" s="119">
        <v>0</v>
      </c>
      <c r="N298" s="37">
        <f t="shared" si="25"/>
        <v>0</v>
      </c>
    </row>
    <row r="299" spans="1:14" s="38" customFormat="1" ht="16.05" hidden="1" customHeight="1" outlineLevel="1" x14ac:dyDescent="0.25">
      <c r="E299" s="331" t="s">
        <v>390</v>
      </c>
      <c r="F299" s="331"/>
      <c r="G299" s="34" t="s">
        <v>401</v>
      </c>
      <c r="H299" s="74" t="s">
        <v>170</v>
      </c>
      <c r="I299" s="75">
        <v>0.48</v>
      </c>
      <c r="J299" s="224">
        <v>440</v>
      </c>
      <c r="K299" s="176">
        <v>0</v>
      </c>
      <c r="L299" s="215">
        <f t="shared" si="24"/>
        <v>440</v>
      </c>
      <c r="M299" s="119">
        <v>0</v>
      </c>
      <c r="N299" s="37">
        <f t="shared" si="25"/>
        <v>0</v>
      </c>
    </row>
    <row r="300" spans="1:14" s="38" customFormat="1" ht="16.05" hidden="1" customHeight="1" outlineLevel="1" x14ac:dyDescent="0.25">
      <c r="E300" s="331" t="s">
        <v>391</v>
      </c>
      <c r="F300" s="331"/>
      <c r="G300" s="34" t="s">
        <v>401</v>
      </c>
      <c r="H300" s="74" t="s">
        <v>170</v>
      </c>
      <c r="I300" s="75">
        <v>0.48</v>
      </c>
      <c r="J300" s="224">
        <v>489.6</v>
      </c>
      <c r="K300" s="176">
        <v>0</v>
      </c>
      <c r="L300" s="215">
        <f t="shared" si="24"/>
        <v>489.6</v>
      </c>
      <c r="M300" s="119">
        <v>0</v>
      </c>
      <c r="N300" s="37">
        <f t="shared" si="25"/>
        <v>0</v>
      </c>
    </row>
    <row r="301" spans="1:14" s="38" customFormat="1" ht="16.05" hidden="1" customHeight="1" outlineLevel="1" x14ac:dyDescent="0.25">
      <c r="E301" s="331" t="s">
        <v>392</v>
      </c>
      <c r="F301" s="331"/>
      <c r="G301" s="34" t="s">
        <v>401</v>
      </c>
      <c r="H301" s="74" t="s">
        <v>170</v>
      </c>
      <c r="I301" s="75">
        <v>0.45</v>
      </c>
      <c r="J301" s="224">
        <v>238.4</v>
      </c>
      <c r="K301" s="176">
        <v>0</v>
      </c>
      <c r="L301" s="215">
        <f t="shared" si="24"/>
        <v>238.4</v>
      </c>
      <c r="M301" s="119">
        <v>0</v>
      </c>
      <c r="N301" s="37">
        <f t="shared" si="25"/>
        <v>0</v>
      </c>
    </row>
    <row r="302" spans="1:14" s="38" customFormat="1" ht="16.05" hidden="1" customHeight="1" outlineLevel="1" x14ac:dyDescent="0.25">
      <c r="E302" s="331" t="s">
        <v>393</v>
      </c>
      <c r="F302" s="331"/>
      <c r="G302" s="34" t="s">
        <v>401</v>
      </c>
      <c r="H302" s="74" t="s">
        <v>170</v>
      </c>
      <c r="I302" s="75">
        <v>0.45</v>
      </c>
      <c r="J302" s="224">
        <v>365.6</v>
      </c>
      <c r="K302" s="176">
        <v>0</v>
      </c>
      <c r="L302" s="215">
        <f t="shared" si="24"/>
        <v>365.6</v>
      </c>
      <c r="M302" s="119">
        <v>0</v>
      </c>
      <c r="N302" s="37">
        <f t="shared" si="25"/>
        <v>0</v>
      </c>
    </row>
    <row r="303" spans="1:14" s="38" customFormat="1" ht="16.05" hidden="1" customHeight="1" outlineLevel="1" x14ac:dyDescent="0.25">
      <c r="E303" s="331" t="s">
        <v>394</v>
      </c>
      <c r="F303" s="331"/>
      <c r="G303" s="34" t="s">
        <v>401</v>
      </c>
      <c r="H303" s="74" t="s">
        <v>170</v>
      </c>
      <c r="I303" s="75">
        <v>0.43</v>
      </c>
      <c r="J303" s="224">
        <v>327</v>
      </c>
      <c r="K303" s="176">
        <v>0</v>
      </c>
      <c r="L303" s="215">
        <f t="shared" si="24"/>
        <v>327</v>
      </c>
      <c r="M303" s="119">
        <v>0</v>
      </c>
      <c r="N303" s="37">
        <f t="shared" si="25"/>
        <v>0</v>
      </c>
    </row>
    <row r="304" spans="1:14" s="38" customFormat="1" ht="16.05" hidden="1" customHeight="1" outlineLevel="1" x14ac:dyDescent="0.25">
      <c r="E304" s="331" t="s">
        <v>395</v>
      </c>
      <c r="F304" s="331"/>
      <c r="G304" s="34" t="s">
        <v>401</v>
      </c>
      <c r="H304" s="74" t="s">
        <v>170</v>
      </c>
      <c r="I304" s="75">
        <v>0.6</v>
      </c>
      <c r="J304" s="224">
        <v>595</v>
      </c>
      <c r="K304" s="176">
        <v>0</v>
      </c>
      <c r="L304" s="215">
        <f t="shared" si="24"/>
        <v>595</v>
      </c>
      <c r="M304" s="119">
        <v>0</v>
      </c>
      <c r="N304" s="37">
        <f t="shared" si="25"/>
        <v>0</v>
      </c>
    </row>
    <row r="305" spans="1:17" s="38" customFormat="1" ht="16.05" hidden="1" customHeight="1" outlineLevel="1" x14ac:dyDescent="0.25">
      <c r="E305" s="331" t="s">
        <v>396</v>
      </c>
      <c r="F305" s="331"/>
      <c r="G305" s="34" t="s">
        <v>401</v>
      </c>
      <c r="H305" s="74" t="s">
        <v>170</v>
      </c>
      <c r="I305" s="75">
        <v>0.3</v>
      </c>
      <c r="J305" s="224">
        <v>220</v>
      </c>
      <c r="K305" s="176">
        <v>0</v>
      </c>
      <c r="L305" s="215">
        <f t="shared" si="24"/>
        <v>220</v>
      </c>
      <c r="M305" s="119">
        <v>0</v>
      </c>
      <c r="N305" s="37">
        <f t="shared" si="25"/>
        <v>0</v>
      </c>
    </row>
    <row r="306" spans="1:17" s="38" customFormat="1" ht="16.05" hidden="1" customHeight="1" outlineLevel="1" x14ac:dyDescent="0.25">
      <c r="E306" s="331" t="s">
        <v>397</v>
      </c>
      <c r="F306" s="331"/>
      <c r="G306" s="34" t="s">
        <v>401</v>
      </c>
      <c r="H306" s="74" t="s">
        <v>170</v>
      </c>
      <c r="I306" s="75">
        <v>0.3</v>
      </c>
      <c r="J306" s="224">
        <v>232.8</v>
      </c>
      <c r="K306" s="176">
        <v>0</v>
      </c>
      <c r="L306" s="215">
        <f t="shared" si="24"/>
        <v>232.8</v>
      </c>
      <c r="M306" s="119">
        <v>0</v>
      </c>
      <c r="N306" s="37">
        <f t="shared" si="25"/>
        <v>0</v>
      </c>
    </row>
    <row r="307" spans="1:17" s="38" customFormat="1" ht="16.05" hidden="1" customHeight="1" outlineLevel="1" x14ac:dyDescent="0.25">
      <c r="E307" s="331" t="s">
        <v>398</v>
      </c>
      <c r="F307" s="331"/>
      <c r="G307" s="34" t="s">
        <v>401</v>
      </c>
      <c r="H307" s="74" t="s">
        <v>170</v>
      </c>
      <c r="I307" s="75">
        <v>0.27</v>
      </c>
      <c r="J307" s="224">
        <v>270.39999999999998</v>
      </c>
      <c r="K307" s="176">
        <v>0</v>
      </c>
      <c r="L307" s="215">
        <f t="shared" si="24"/>
        <v>270.39999999999998</v>
      </c>
      <c r="M307" s="119">
        <v>0</v>
      </c>
      <c r="N307" s="37">
        <f t="shared" si="25"/>
        <v>0</v>
      </c>
    </row>
    <row r="308" spans="1:17" s="38" customFormat="1" ht="16.05" hidden="1" customHeight="1" outlineLevel="1" thickBot="1" x14ac:dyDescent="0.3">
      <c r="E308" s="331" t="s">
        <v>399</v>
      </c>
      <c r="F308" s="331"/>
      <c r="G308" s="34" t="s">
        <v>124</v>
      </c>
      <c r="H308" s="74" t="s">
        <v>170</v>
      </c>
      <c r="I308" s="75">
        <v>0.24</v>
      </c>
      <c r="J308" s="224">
        <v>119.2</v>
      </c>
      <c r="K308" s="176">
        <v>0</v>
      </c>
      <c r="L308" s="215">
        <f t="shared" si="24"/>
        <v>119.2</v>
      </c>
      <c r="M308" s="119">
        <v>0</v>
      </c>
      <c r="N308" s="37">
        <f t="shared" si="25"/>
        <v>0</v>
      </c>
    </row>
    <row r="309" spans="1:17" ht="29.55" customHeight="1" collapsed="1" thickBot="1" x14ac:dyDescent="0.35">
      <c r="A309" s="38"/>
      <c r="B309" s="38"/>
      <c r="C309" s="38"/>
      <c r="D309" s="38"/>
      <c r="E309" s="152" t="s">
        <v>274</v>
      </c>
      <c r="F309" s="153"/>
      <c r="G309" s="174"/>
      <c r="H309" s="154"/>
      <c r="I309" s="155"/>
      <c r="J309" s="137"/>
      <c r="K309" s="156"/>
      <c r="L309" s="195"/>
      <c r="M309" s="157" t="s">
        <v>64</v>
      </c>
      <c r="N309" s="158">
        <f>SUM(N310:N340)</f>
        <v>0</v>
      </c>
      <c r="O309" s="1"/>
      <c r="Q309" s="1"/>
    </row>
    <row r="310" spans="1:17" s="38" customFormat="1" ht="16.05" hidden="1" customHeight="1" outlineLevel="1" x14ac:dyDescent="0.25">
      <c r="E310" s="345" t="s">
        <v>185</v>
      </c>
      <c r="F310" s="346"/>
      <c r="G310" s="74" t="s">
        <v>515</v>
      </c>
      <c r="H310" s="74" t="s">
        <v>166</v>
      </c>
      <c r="I310" s="75">
        <v>0.4</v>
      </c>
      <c r="J310" s="224">
        <v>620.79999999999995</v>
      </c>
      <c r="K310" s="36">
        <v>0</v>
      </c>
      <c r="L310" s="215">
        <f t="shared" ref="L310:L340" si="26">J310-(J310/100*K310)</f>
        <v>620.79999999999995</v>
      </c>
      <c r="M310" s="119">
        <v>0</v>
      </c>
      <c r="N310" s="37">
        <f t="shared" ref="N310:N327" si="27">M310*L310*I310</f>
        <v>0</v>
      </c>
    </row>
    <row r="311" spans="1:17" s="38" customFormat="1" ht="16.05" hidden="1" customHeight="1" outlineLevel="1" x14ac:dyDescent="0.25">
      <c r="E311" s="261" t="s">
        <v>190</v>
      </c>
      <c r="F311" s="262"/>
      <c r="G311" s="48" t="s">
        <v>515</v>
      </c>
      <c r="H311" s="74" t="s">
        <v>166</v>
      </c>
      <c r="I311" s="75">
        <v>0.5</v>
      </c>
      <c r="J311" s="224">
        <v>566.4</v>
      </c>
      <c r="K311" s="36">
        <v>0</v>
      </c>
      <c r="L311" s="215">
        <f t="shared" si="26"/>
        <v>566.4</v>
      </c>
      <c r="M311" s="119">
        <v>0</v>
      </c>
      <c r="N311" s="146">
        <f t="shared" si="27"/>
        <v>0</v>
      </c>
    </row>
    <row r="312" spans="1:17" s="38" customFormat="1" ht="16.05" hidden="1" customHeight="1" outlineLevel="1" x14ac:dyDescent="0.25">
      <c r="E312" s="261" t="s">
        <v>157</v>
      </c>
      <c r="F312" s="262"/>
      <c r="G312" s="74" t="s">
        <v>515</v>
      </c>
      <c r="H312" s="74" t="s">
        <v>166</v>
      </c>
      <c r="I312" s="62">
        <v>0.35</v>
      </c>
      <c r="J312" s="224">
        <v>1501.6</v>
      </c>
      <c r="K312" s="36">
        <v>0</v>
      </c>
      <c r="L312" s="215">
        <f t="shared" si="26"/>
        <v>1501.6</v>
      </c>
      <c r="M312" s="119">
        <v>0</v>
      </c>
      <c r="N312" s="146">
        <f t="shared" si="27"/>
        <v>0</v>
      </c>
    </row>
    <row r="313" spans="1:17" s="38" customFormat="1" ht="16.05" hidden="1" customHeight="1" outlineLevel="1" x14ac:dyDescent="0.25">
      <c r="E313" s="261" t="s">
        <v>165</v>
      </c>
      <c r="F313" s="262"/>
      <c r="G313" s="48" t="s">
        <v>515</v>
      </c>
      <c r="H313" s="61" t="s">
        <v>166</v>
      </c>
      <c r="I313" s="62">
        <v>0.35</v>
      </c>
      <c r="J313" s="224">
        <v>1282.4000000000001</v>
      </c>
      <c r="K313" s="63">
        <v>0</v>
      </c>
      <c r="L313" s="211">
        <f t="shared" si="26"/>
        <v>1282.4000000000001</v>
      </c>
      <c r="M313" s="121">
        <v>0</v>
      </c>
      <c r="N313" s="146">
        <f t="shared" si="27"/>
        <v>0</v>
      </c>
    </row>
    <row r="314" spans="1:17" s="38" customFormat="1" ht="16.05" hidden="1" customHeight="1" outlineLevel="1" x14ac:dyDescent="0.25">
      <c r="E314" s="261" t="s">
        <v>191</v>
      </c>
      <c r="F314" s="262"/>
      <c r="G314" s="74" t="s">
        <v>515</v>
      </c>
      <c r="H314" s="61" t="s">
        <v>166</v>
      </c>
      <c r="I314" s="62">
        <v>0.35</v>
      </c>
      <c r="J314" s="224">
        <v>1146.4000000000001</v>
      </c>
      <c r="K314" s="63">
        <v>0</v>
      </c>
      <c r="L314" s="211">
        <f t="shared" si="26"/>
        <v>1146.4000000000001</v>
      </c>
      <c r="M314" s="121">
        <v>0</v>
      </c>
      <c r="N314" s="146">
        <f t="shared" si="27"/>
        <v>0</v>
      </c>
    </row>
    <row r="315" spans="1:17" s="38" customFormat="1" ht="16.05" hidden="1" customHeight="1" outlineLevel="1" x14ac:dyDescent="0.25">
      <c r="E315" s="261" t="s">
        <v>510</v>
      </c>
      <c r="F315" s="262"/>
      <c r="G315" s="74" t="s">
        <v>515</v>
      </c>
      <c r="H315" s="61" t="s">
        <v>166</v>
      </c>
      <c r="I315" s="62">
        <v>0.35</v>
      </c>
      <c r="J315" s="224">
        <v>1208</v>
      </c>
      <c r="K315" s="63">
        <v>0</v>
      </c>
      <c r="L315" s="211">
        <f t="shared" si="26"/>
        <v>1208</v>
      </c>
      <c r="M315" s="121">
        <v>0</v>
      </c>
      <c r="N315" s="146">
        <f t="shared" si="27"/>
        <v>0</v>
      </c>
    </row>
    <row r="316" spans="1:17" s="38" customFormat="1" ht="16.05" hidden="1" customHeight="1" outlineLevel="1" x14ac:dyDescent="0.25">
      <c r="E316" s="261" t="s">
        <v>511</v>
      </c>
      <c r="F316" s="262"/>
      <c r="G316" s="74" t="s">
        <v>515</v>
      </c>
      <c r="H316" s="61" t="s">
        <v>166</v>
      </c>
      <c r="I316" s="62">
        <v>0.35</v>
      </c>
      <c r="J316" s="224">
        <v>1155.2</v>
      </c>
      <c r="K316" s="63">
        <v>0</v>
      </c>
      <c r="L316" s="211">
        <f t="shared" si="26"/>
        <v>1155.2</v>
      </c>
      <c r="M316" s="121">
        <v>0</v>
      </c>
      <c r="N316" s="146">
        <f t="shared" si="27"/>
        <v>0</v>
      </c>
    </row>
    <row r="317" spans="1:17" s="38" customFormat="1" ht="16.05" hidden="1" customHeight="1" outlineLevel="1" x14ac:dyDescent="0.25">
      <c r="E317" s="261" t="s">
        <v>164</v>
      </c>
      <c r="F317" s="262"/>
      <c r="G317" s="48" t="s">
        <v>515</v>
      </c>
      <c r="H317" s="61" t="s">
        <v>166</v>
      </c>
      <c r="I317" s="62">
        <v>0.35</v>
      </c>
      <c r="J317" s="224">
        <v>903.2</v>
      </c>
      <c r="K317" s="63">
        <v>0</v>
      </c>
      <c r="L317" s="211">
        <f t="shared" si="26"/>
        <v>903.2</v>
      </c>
      <c r="M317" s="121">
        <v>0</v>
      </c>
      <c r="N317" s="146">
        <f t="shared" si="27"/>
        <v>0</v>
      </c>
    </row>
    <row r="318" spans="1:17" s="38" customFormat="1" ht="16.05" hidden="1" customHeight="1" outlineLevel="1" x14ac:dyDescent="0.25">
      <c r="E318" s="261" t="s">
        <v>158</v>
      </c>
      <c r="F318" s="262"/>
      <c r="G318" s="48" t="s">
        <v>515</v>
      </c>
      <c r="H318" s="61" t="s">
        <v>166</v>
      </c>
      <c r="I318" s="62">
        <v>0.35</v>
      </c>
      <c r="J318" s="224">
        <v>936</v>
      </c>
      <c r="K318" s="63">
        <v>0</v>
      </c>
      <c r="L318" s="211">
        <f t="shared" si="26"/>
        <v>936</v>
      </c>
      <c r="M318" s="121">
        <v>0</v>
      </c>
      <c r="N318" s="37">
        <f t="shared" si="27"/>
        <v>0</v>
      </c>
    </row>
    <row r="319" spans="1:17" s="38" customFormat="1" ht="16.05" hidden="1" customHeight="1" outlineLevel="1" x14ac:dyDescent="0.25">
      <c r="E319" s="263" t="s">
        <v>161</v>
      </c>
      <c r="F319" s="264"/>
      <c r="G319" s="74" t="s">
        <v>515</v>
      </c>
      <c r="H319" s="61" t="s">
        <v>166</v>
      </c>
      <c r="I319" s="62">
        <v>0.5</v>
      </c>
      <c r="J319" s="224">
        <v>231.2</v>
      </c>
      <c r="K319" s="63">
        <v>0</v>
      </c>
      <c r="L319" s="211">
        <f t="shared" si="26"/>
        <v>231.2</v>
      </c>
      <c r="M319" s="121">
        <v>0</v>
      </c>
      <c r="N319" s="37">
        <f t="shared" si="27"/>
        <v>0</v>
      </c>
    </row>
    <row r="320" spans="1:17" s="38" customFormat="1" ht="16.05" hidden="1" customHeight="1" outlineLevel="1" x14ac:dyDescent="0.25">
      <c r="E320" s="263" t="s">
        <v>176</v>
      </c>
      <c r="F320" s="264"/>
      <c r="G320" s="74" t="s">
        <v>515</v>
      </c>
      <c r="H320" s="61" t="s">
        <v>166</v>
      </c>
      <c r="I320" s="62">
        <v>0.5</v>
      </c>
      <c r="J320" s="224">
        <v>262.39999999999998</v>
      </c>
      <c r="K320" s="63">
        <v>0</v>
      </c>
      <c r="L320" s="211">
        <f t="shared" si="26"/>
        <v>262.39999999999998</v>
      </c>
      <c r="M320" s="121">
        <v>0</v>
      </c>
      <c r="N320" s="37">
        <f t="shared" si="27"/>
        <v>0</v>
      </c>
    </row>
    <row r="321" spans="5:14" s="38" customFormat="1" ht="16.05" hidden="1" customHeight="1" outlineLevel="1" x14ac:dyDescent="0.25">
      <c r="E321" s="261" t="s">
        <v>162</v>
      </c>
      <c r="F321" s="262"/>
      <c r="G321" s="48" t="s">
        <v>515</v>
      </c>
      <c r="H321" s="61" t="s">
        <v>166</v>
      </c>
      <c r="I321" s="62">
        <v>0.5</v>
      </c>
      <c r="J321" s="224">
        <v>666.4</v>
      </c>
      <c r="K321" s="63">
        <v>0</v>
      </c>
      <c r="L321" s="211">
        <f t="shared" si="26"/>
        <v>666.4</v>
      </c>
      <c r="M321" s="121">
        <v>0</v>
      </c>
      <c r="N321" s="37">
        <f t="shared" si="27"/>
        <v>0</v>
      </c>
    </row>
    <row r="322" spans="5:14" s="38" customFormat="1" ht="16.05" hidden="1" customHeight="1" outlineLevel="1" x14ac:dyDescent="0.25">
      <c r="E322" s="147" t="s">
        <v>305</v>
      </c>
      <c r="F322" s="148"/>
      <c r="G322" s="159" t="s">
        <v>515</v>
      </c>
      <c r="H322" s="61" t="s">
        <v>166</v>
      </c>
      <c r="I322" s="62">
        <v>0.5</v>
      </c>
      <c r="J322" s="224">
        <v>376</v>
      </c>
      <c r="K322" s="63">
        <v>0</v>
      </c>
      <c r="L322" s="211">
        <f t="shared" si="26"/>
        <v>376</v>
      </c>
      <c r="M322" s="121">
        <v>0</v>
      </c>
      <c r="N322" s="37">
        <f t="shared" si="27"/>
        <v>0</v>
      </c>
    </row>
    <row r="323" spans="5:14" s="38" customFormat="1" ht="16.05" hidden="1" customHeight="1" outlineLevel="1" x14ac:dyDescent="0.25">
      <c r="E323" s="147" t="s">
        <v>402</v>
      </c>
      <c r="F323" s="148"/>
      <c r="G323" s="159" t="s">
        <v>515</v>
      </c>
      <c r="H323" s="61" t="s">
        <v>166</v>
      </c>
      <c r="I323" s="62">
        <v>0.5</v>
      </c>
      <c r="J323" s="224">
        <v>388.8</v>
      </c>
      <c r="K323" s="63">
        <v>0</v>
      </c>
      <c r="L323" s="211">
        <f t="shared" si="26"/>
        <v>388.8</v>
      </c>
      <c r="M323" s="121">
        <v>0</v>
      </c>
      <c r="N323" s="37">
        <f t="shared" si="27"/>
        <v>0</v>
      </c>
    </row>
    <row r="324" spans="5:14" s="38" customFormat="1" ht="16.05" hidden="1" customHeight="1" outlineLevel="1" x14ac:dyDescent="0.25">
      <c r="E324" s="143" t="s">
        <v>318</v>
      </c>
      <c r="F324" s="148"/>
      <c r="G324" s="159" t="s">
        <v>515</v>
      </c>
      <c r="H324" s="61" t="s">
        <v>166</v>
      </c>
      <c r="I324" s="62">
        <v>0.5</v>
      </c>
      <c r="J324" s="224">
        <v>331.2</v>
      </c>
      <c r="K324" s="63">
        <v>0</v>
      </c>
      <c r="L324" s="211">
        <f t="shared" si="26"/>
        <v>331.2</v>
      </c>
      <c r="M324" s="121">
        <v>0</v>
      </c>
      <c r="N324" s="37">
        <f t="shared" si="27"/>
        <v>0</v>
      </c>
    </row>
    <row r="325" spans="5:14" s="38" customFormat="1" ht="16.05" hidden="1" customHeight="1" outlineLevel="1" x14ac:dyDescent="0.25">
      <c r="E325" s="253" t="s">
        <v>182</v>
      </c>
      <c r="F325" s="254"/>
      <c r="G325" s="48" t="s">
        <v>515</v>
      </c>
      <c r="H325" s="61" t="s">
        <v>166</v>
      </c>
      <c r="I325" s="62">
        <v>0.5</v>
      </c>
      <c r="J325" s="224">
        <v>499.2</v>
      </c>
      <c r="K325" s="63">
        <v>0</v>
      </c>
      <c r="L325" s="211">
        <f t="shared" si="26"/>
        <v>499.2</v>
      </c>
      <c r="M325" s="121">
        <v>0</v>
      </c>
      <c r="N325" s="37">
        <f t="shared" si="27"/>
        <v>0</v>
      </c>
    </row>
    <row r="326" spans="5:14" s="38" customFormat="1" ht="16.05" hidden="1" customHeight="1" outlineLevel="1" x14ac:dyDescent="0.25">
      <c r="E326" s="167" t="s">
        <v>317</v>
      </c>
      <c r="F326" s="142"/>
      <c r="G326" s="98" t="s">
        <v>515</v>
      </c>
      <c r="H326" s="61" t="s">
        <v>166</v>
      </c>
      <c r="I326" s="62">
        <v>0.6</v>
      </c>
      <c r="J326" s="224">
        <v>362.4</v>
      </c>
      <c r="K326" s="63">
        <v>0</v>
      </c>
      <c r="L326" s="211">
        <f t="shared" si="26"/>
        <v>362.4</v>
      </c>
      <c r="M326" s="121">
        <v>0</v>
      </c>
      <c r="N326" s="37">
        <f t="shared" si="27"/>
        <v>0</v>
      </c>
    </row>
    <row r="327" spans="5:14" s="38" customFormat="1" ht="16.05" hidden="1" customHeight="1" outlineLevel="1" x14ac:dyDescent="0.25">
      <c r="E327" s="253" t="s">
        <v>183</v>
      </c>
      <c r="F327" s="254"/>
      <c r="G327" s="48" t="s">
        <v>515</v>
      </c>
      <c r="H327" s="61" t="s">
        <v>166</v>
      </c>
      <c r="I327" s="62">
        <v>0.5</v>
      </c>
      <c r="J327" s="224">
        <v>418.4</v>
      </c>
      <c r="K327" s="63">
        <v>0</v>
      </c>
      <c r="L327" s="211">
        <f t="shared" si="26"/>
        <v>418.4</v>
      </c>
      <c r="M327" s="121">
        <v>0</v>
      </c>
      <c r="N327" s="37">
        <f t="shared" si="27"/>
        <v>0</v>
      </c>
    </row>
    <row r="328" spans="5:14" s="38" customFormat="1" ht="16.05" hidden="1" customHeight="1" outlineLevel="1" x14ac:dyDescent="0.25">
      <c r="E328" s="253" t="s">
        <v>171</v>
      </c>
      <c r="F328" s="254"/>
      <c r="G328" s="74" t="s">
        <v>515</v>
      </c>
      <c r="H328" s="61" t="s">
        <v>170</v>
      </c>
      <c r="I328" s="62">
        <v>0.5</v>
      </c>
      <c r="J328" s="224">
        <v>224.8</v>
      </c>
      <c r="K328" s="63">
        <v>0</v>
      </c>
      <c r="L328" s="211">
        <f t="shared" si="26"/>
        <v>224.8</v>
      </c>
      <c r="M328" s="121">
        <v>0</v>
      </c>
      <c r="N328" s="37">
        <f>M328*L328</f>
        <v>0</v>
      </c>
    </row>
    <row r="329" spans="5:14" s="38" customFormat="1" ht="16.05" hidden="1" customHeight="1" outlineLevel="1" x14ac:dyDescent="0.25">
      <c r="E329" s="253" t="s">
        <v>172</v>
      </c>
      <c r="F329" s="254"/>
      <c r="G329" s="74" t="s">
        <v>515</v>
      </c>
      <c r="H329" s="61" t="s">
        <v>170</v>
      </c>
      <c r="I329" s="62">
        <v>0.5</v>
      </c>
      <c r="J329" s="224">
        <v>213.6</v>
      </c>
      <c r="K329" s="63">
        <v>0</v>
      </c>
      <c r="L329" s="211">
        <f t="shared" si="26"/>
        <v>213.6</v>
      </c>
      <c r="M329" s="121">
        <v>0</v>
      </c>
      <c r="N329" s="37">
        <f>M329*L329</f>
        <v>0</v>
      </c>
    </row>
    <row r="330" spans="5:14" s="38" customFormat="1" ht="16.05" hidden="1" customHeight="1" outlineLevel="1" x14ac:dyDescent="0.25">
      <c r="E330" s="253" t="s">
        <v>173</v>
      </c>
      <c r="F330" s="254"/>
      <c r="G330" s="74" t="s">
        <v>515</v>
      </c>
      <c r="H330" s="61" t="s">
        <v>170</v>
      </c>
      <c r="I330" s="62">
        <v>0.5</v>
      </c>
      <c r="J330" s="224">
        <v>188.8</v>
      </c>
      <c r="K330" s="63">
        <v>0</v>
      </c>
      <c r="L330" s="211">
        <f t="shared" si="26"/>
        <v>188.8</v>
      </c>
      <c r="M330" s="121">
        <v>0</v>
      </c>
      <c r="N330" s="37">
        <f>M330*L330</f>
        <v>0</v>
      </c>
    </row>
    <row r="331" spans="5:14" s="38" customFormat="1" ht="16.05" hidden="1" customHeight="1" outlineLevel="1" x14ac:dyDescent="0.25">
      <c r="E331" s="253" t="s">
        <v>174</v>
      </c>
      <c r="F331" s="254"/>
      <c r="G331" s="48" t="s">
        <v>515</v>
      </c>
      <c r="H331" s="61" t="s">
        <v>166</v>
      </c>
      <c r="I331" s="62">
        <v>0.6</v>
      </c>
      <c r="J331" s="224">
        <v>372.8</v>
      </c>
      <c r="K331" s="63">
        <v>0</v>
      </c>
      <c r="L331" s="211">
        <f t="shared" si="26"/>
        <v>372.8</v>
      </c>
      <c r="M331" s="121">
        <v>0</v>
      </c>
      <c r="N331" s="37">
        <f t="shared" ref="N331:N339" si="28">M331*L331*I331</f>
        <v>0</v>
      </c>
    </row>
    <row r="332" spans="5:14" s="38" customFormat="1" ht="16.05" hidden="1" customHeight="1" outlineLevel="1" x14ac:dyDescent="0.25">
      <c r="E332" s="31" t="s">
        <v>319</v>
      </c>
      <c r="F332" s="142"/>
      <c r="G332" s="98" t="s">
        <v>515</v>
      </c>
      <c r="H332" s="61" t="s">
        <v>166</v>
      </c>
      <c r="I332" s="62">
        <v>0.6</v>
      </c>
      <c r="J332" s="224">
        <v>693.6</v>
      </c>
      <c r="K332" s="63">
        <v>0</v>
      </c>
      <c r="L332" s="211">
        <f t="shared" si="26"/>
        <v>693.6</v>
      </c>
      <c r="M332" s="121">
        <v>0</v>
      </c>
      <c r="N332" s="37">
        <f t="shared" si="28"/>
        <v>0</v>
      </c>
    </row>
    <row r="333" spans="5:14" s="38" customFormat="1" ht="16.05" hidden="1" customHeight="1" outlineLevel="1" x14ac:dyDescent="0.25">
      <c r="E333" s="253" t="s">
        <v>188</v>
      </c>
      <c r="F333" s="254"/>
      <c r="G333" s="74" t="s">
        <v>515</v>
      </c>
      <c r="H333" s="61" t="s">
        <v>166</v>
      </c>
      <c r="I333" s="62">
        <v>0.1</v>
      </c>
      <c r="J333" s="224">
        <v>1327.2</v>
      </c>
      <c r="K333" s="63">
        <v>0</v>
      </c>
      <c r="L333" s="211">
        <f t="shared" si="26"/>
        <v>1327.2</v>
      </c>
      <c r="M333" s="121">
        <v>0</v>
      </c>
      <c r="N333" s="37">
        <f t="shared" si="28"/>
        <v>0</v>
      </c>
    </row>
    <row r="334" spans="5:14" s="38" customFormat="1" ht="16.05" hidden="1" customHeight="1" outlineLevel="1" x14ac:dyDescent="0.25">
      <c r="E334" s="253" t="s">
        <v>193</v>
      </c>
      <c r="F334" s="254"/>
      <c r="G334" s="48" t="s">
        <v>515</v>
      </c>
      <c r="H334" s="61" t="s">
        <v>166</v>
      </c>
      <c r="I334" s="62">
        <v>0.4</v>
      </c>
      <c r="J334" s="224">
        <v>360</v>
      </c>
      <c r="K334" s="63">
        <v>0</v>
      </c>
      <c r="L334" s="211">
        <f t="shared" si="26"/>
        <v>360</v>
      </c>
      <c r="M334" s="121">
        <v>0</v>
      </c>
      <c r="N334" s="37">
        <f t="shared" si="28"/>
        <v>0</v>
      </c>
    </row>
    <row r="335" spans="5:14" s="38" customFormat="1" ht="16.05" hidden="1" customHeight="1" outlineLevel="1" x14ac:dyDescent="0.25">
      <c r="E335" s="253" t="s">
        <v>175</v>
      </c>
      <c r="F335" s="254"/>
      <c r="G335" s="74" t="s">
        <v>515</v>
      </c>
      <c r="H335" s="61" t="s">
        <v>166</v>
      </c>
      <c r="I335" s="62">
        <v>0.3</v>
      </c>
      <c r="J335" s="224">
        <v>643.20000000000005</v>
      </c>
      <c r="K335" s="63">
        <v>0</v>
      </c>
      <c r="L335" s="211">
        <f t="shared" si="26"/>
        <v>643.20000000000005</v>
      </c>
      <c r="M335" s="121">
        <v>0</v>
      </c>
      <c r="N335" s="37">
        <f t="shared" si="28"/>
        <v>0</v>
      </c>
    </row>
    <row r="336" spans="5:14" s="38" customFormat="1" ht="16.05" hidden="1" customHeight="1" outlineLevel="1" x14ac:dyDescent="0.25">
      <c r="E336" s="253" t="s">
        <v>187</v>
      </c>
      <c r="F336" s="254"/>
      <c r="G336" s="74" t="s">
        <v>515</v>
      </c>
      <c r="H336" s="71" t="s">
        <v>166</v>
      </c>
      <c r="I336" s="72">
        <v>0.4</v>
      </c>
      <c r="J336" s="224">
        <v>600</v>
      </c>
      <c r="K336" s="73">
        <v>0</v>
      </c>
      <c r="L336" s="212">
        <f t="shared" si="26"/>
        <v>600</v>
      </c>
      <c r="M336" s="122">
        <v>0</v>
      </c>
      <c r="N336" s="37">
        <f t="shared" si="28"/>
        <v>0</v>
      </c>
    </row>
    <row r="337" spans="1:17" s="38" customFormat="1" ht="16.05" hidden="1" customHeight="1" outlineLevel="1" x14ac:dyDescent="0.25">
      <c r="E337" s="253" t="s">
        <v>184</v>
      </c>
      <c r="F337" s="254"/>
      <c r="G337" s="74" t="s">
        <v>515</v>
      </c>
      <c r="H337" s="71" t="s">
        <v>166</v>
      </c>
      <c r="I337" s="72">
        <v>0.5</v>
      </c>
      <c r="J337" s="224">
        <v>369.6</v>
      </c>
      <c r="K337" s="73">
        <v>0</v>
      </c>
      <c r="L337" s="212">
        <f t="shared" si="26"/>
        <v>369.6</v>
      </c>
      <c r="M337" s="122">
        <v>0</v>
      </c>
      <c r="N337" s="37">
        <f t="shared" si="28"/>
        <v>0</v>
      </c>
    </row>
    <row r="338" spans="1:17" s="38" customFormat="1" ht="16.05" hidden="1" customHeight="1" outlineLevel="1" x14ac:dyDescent="0.25">
      <c r="E338" s="253" t="s">
        <v>192</v>
      </c>
      <c r="F338" s="254"/>
      <c r="G338" s="74" t="s">
        <v>515</v>
      </c>
      <c r="H338" s="71" t="s">
        <v>166</v>
      </c>
      <c r="I338" s="72">
        <v>0.5</v>
      </c>
      <c r="J338" s="224">
        <v>613.6</v>
      </c>
      <c r="K338" s="73">
        <v>0</v>
      </c>
      <c r="L338" s="212">
        <f t="shared" si="26"/>
        <v>613.6</v>
      </c>
      <c r="M338" s="122">
        <v>0</v>
      </c>
      <c r="N338" s="37">
        <f t="shared" si="28"/>
        <v>0</v>
      </c>
    </row>
    <row r="339" spans="1:17" s="38" customFormat="1" ht="16.05" hidden="1" customHeight="1" outlineLevel="1" x14ac:dyDescent="0.25">
      <c r="E339" s="253" t="s">
        <v>194</v>
      </c>
      <c r="F339" s="254"/>
      <c r="G339" s="74" t="s">
        <v>515</v>
      </c>
      <c r="H339" s="71" t="s">
        <v>166</v>
      </c>
      <c r="I339" s="72">
        <v>0.45</v>
      </c>
      <c r="J339" s="224">
        <v>295.2</v>
      </c>
      <c r="K339" s="73">
        <v>0</v>
      </c>
      <c r="L339" s="212">
        <f t="shared" si="26"/>
        <v>295.2</v>
      </c>
      <c r="M339" s="122">
        <v>0</v>
      </c>
      <c r="N339" s="37">
        <f t="shared" si="28"/>
        <v>0</v>
      </c>
    </row>
    <row r="340" spans="1:17" s="38" customFormat="1" ht="16.05" hidden="1" customHeight="1" outlineLevel="1" thickBot="1" x14ac:dyDescent="0.3">
      <c r="E340" s="253" t="s">
        <v>195</v>
      </c>
      <c r="F340" s="254"/>
      <c r="G340" s="71" t="s">
        <v>515</v>
      </c>
      <c r="H340" s="71" t="s">
        <v>170</v>
      </c>
      <c r="I340" s="72">
        <v>0.33800000000000002</v>
      </c>
      <c r="J340" s="224">
        <v>236.8</v>
      </c>
      <c r="K340" s="73">
        <v>0</v>
      </c>
      <c r="L340" s="212">
        <f t="shared" si="26"/>
        <v>236.8</v>
      </c>
      <c r="M340" s="122">
        <v>0</v>
      </c>
      <c r="N340" s="37">
        <f>M340*L340</f>
        <v>0</v>
      </c>
    </row>
    <row r="341" spans="1:17" ht="29.55" customHeight="1" collapsed="1" thickBot="1" x14ac:dyDescent="0.35">
      <c r="A341" s="38"/>
      <c r="B341" s="38"/>
      <c r="C341" s="38"/>
      <c r="D341" s="38"/>
      <c r="E341" s="133" t="s">
        <v>288</v>
      </c>
      <c r="F341" s="134"/>
      <c r="G341" s="135"/>
      <c r="H341" s="135"/>
      <c r="I341" s="136"/>
      <c r="J341" s="137"/>
      <c r="K341" s="137"/>
      <c r="L341" s="137"/>
      <c r="M341" s="23" t="s">
        <v>64</v>
      </c>
      <c r="N341" s="24">
        <f>SUM(N342:N349)</f>
        <v>0</v>
      </c>
      <c r="O341" s="1"/>
      <c r="Q341" s="1"/>
    </row>
    <row r="342" spans="1:17" s="38" customFormat="1" ht="16.05" hidden="1" customHeight="1" outlineLevel="1" x14ac:dyDescent="0.25">
      <c r="E342" s="253" t="s">
        <v>289</v>
      </c>
      <c r="F342" s="254"/>
      <c r="G342" s="71" t="s">
        <v>515</v>
      </c>
      <c r="H342" s="71" t="s">
        <v>166</v>
      </c>
      <c r="I342" s="72">
        <v>1.3</v>
      </c>
      <c r="J342" s="224">
        <v>367.2</v>
      </c>
      <c r="K342" s="73">
        <v>0</v>
      </c>
      <c r="L342" s="212">
        <f t="shared" ref="L342:L349" si="29">J342-(J342/100*K342)</f>
        <v>367.2</v>
      </c>
      <c r="M342" s="122">
        <v>0</v>
      </c>
      <c r="N342" s="37">
        <f t="shared" ref="N342:N347" si="30">M342*L342*I342</f>
        <v>0</v>
      </c>
    </row>
    <row r="343" spans="1:17" s="38" customFormat="1" ht="16.05" hidden="1" customHeight="1" outlineLevel="1" x14ac:dyDescent="0.25">
      <c r="E343" s="253" t="s">
        <v>290</v>
      </c>
      <c r="F343" s="254"/>
      <c r="G343" s="71" t="s">
        <v>515</v>
      </c>
      <c r="H343" s="71" t="s">
        <v>166</v>
      </c>
      <c r="I343" s="72">
        <v>1</v>
      </c>
      <c r="J343" s="224">
        <v>484</v>
      </c>
      <c r="K343" s="73">
        <v>0</v>
      </c>
      <c r="L343" s="212">
        <f t="shared" si="29"/>
        <v>484</v>
      </c>
      <c r="M343" s="122">
        <v>0</v>
      </c>
      <c r="N343" s="37">
        <f t="shared" si="30"/>
        <v>0</v>
      </c>
    </row>
    <row r="344" spans="1:17" s="38" customFormat="1" ht="16.05" hidden="1" customHeight="1" outlineLevel="1" x14ac:dyDescent="0.25">
      <c r="E344" s="253" t="s">
        <v>291</v>
      </c>
      <c r="F344" s="254"/>
      <c r="G344" s="71" t="s">
        <v>515</v>
      </c>
      <c r="H344" s="71" t="s">
        <v>166</v>
      </c>
      <c r="I344" s="72">
        <v>1</v>
      </c>
      <c r="J344" s="224">
        <v>515.20000000000005</v>
      </c>
      <c r="K344" s="73">
        <v>0</v>
      </c>
      <c r="L344" s="212">
        <f t="shared" si="29"/>
        <v>515.20000000000005</v>
      </c>
      <c r="M344" s="122">
        <v>0</v>
      </c>
      <c r="N344" s="37">
        <f t="shared" si="30"/>
        <v>0</v>
      </c>
    </row>
    <row r="345" spans="1:17" s="38" customFormat="1" ht="16.05" hidden="1" customHeight="1" outlineLevel="1" x14ac:dyDescent="0.25">
      <c r="E345" s="253" t="s">
        <v>167</v>
      </c>
      <c r="F345" s="254"/>
      <c r="G345" s="74" t="s">
        <v>515</v>
      </c>
      <c r="H345" s="61" t="s">
        <v>166</v>
      </c>
      <c r="I345" s="62">
        <v>0.55000000000000004</v>
      </c>
      <c r="J345" s="224">
        <v>472.8</v>
      </c>
      <c r="K345" s="63">
        <v>0</v>
      </c>
      <c r="L345" s="211">
        <f t="shared" si="29"/>
        <v>472.8</v>
      </c>
      <c r="M345" s="121">
        <v>0</v>
      </c>
      <c r="N345" s="37">
        <f t="shared" si="30"/>
        <v>0</v>
      </c>
    </row>
    <row r="346" spans="1:17" s="38" customFormat="1" ht="16.05" hidden="1" customHeight="1" outlineLevel="1" x14ac:dyDescent="0.25">
      <c r="E346" s="253" t="s">
        <v>168</v>
      </c>
      <c r="F346" s="254"/>
      <c r="G346" s="74" t="s">
        <v>515</v>
      </c>
      <c r="H346" s="61" t="s">
        <v>166</v>
      </c>
      <c r="I346" s="62">
        <v>0.55000000000000004</v>
      </c>
      <c r="J346" s="224">
        <v>472.8</v>
      </c>
      <c r="K346" s="63">
        <v>0</v>
      </c>
      <c r="L346" s="211">
        <f t="shared" si="29"/>
        <v>472.8</v>
      </c>
      <c r="M346" s="121">
        <v>0</v>
      </c>
      <c r="N346" s="37">
        <f t="shared" si="30"/>
        <v>0</v>
      </c>
    </row>
    <row r="347" spans="1:17" s="38" customFormat="1" ht="16.05" hidden="1" customHeight="1" outlineLevel="1" x14ac:dyDescent="0.25">
      <c r="E347" s="253" t="s">
        <v>169</v>
      </c>
      <c r="F347" s="254"/>
      <c r="G347" s="74" t="s">
        <v>515</v>
      </c>
      <c r="H347" s="61" t="s">
        <v>166</v>
      </c>
      <c r="I347" s="62">
        <v>0.55000000000000004</v>
      </c>
      <c r="J347" s="224">
        <v>472.8</v>
      </c>
      <c r="K347" s="63">
        <v>0</v>
      </c>
      <c r="L347" s="211">
        <f t="shared" si="29"/>
        <v>472.8</v>
      </c>
      <c r="M347" s="121">
        <v>0</v>
      </c>
      <c r="N347" s="37">
        <f t="shared" si="30"/>
        <v>0</v>
      </c>
    </row>
    <row r="348" spans="1:17" s="38" customFormat="1" ht="16.05" hidden="1" customHeight="1" outlineLevel="1" x14ac:dyDescent="0.25">
      <c r="E348" s="151" t="s">
        <v>293</v>
      </c>
      <c r="F348" s="150"/>
      <c r="G348" s="61" t="s">
        <v>515</v>
      </c>
      <c r="H348" s="61" t="s">
        <v>170</v>
      </c>
      <c r="I348" s="62">
        <v>0.9</v>
      </c>
      <c r="J348" s="224">
        <v>315.2</v>
      </c>
      <c r="K348" s="50">
        <v>0</v>
      </c>
      <c r="L348" s="211">
        <f t="shared" si="29"/>
        <v>315.2</v>
      </c>
      <c r="M348" s="121">
        <v>0</v>
      </c>
      <c r="N348" s="51">
        <f>M348*L348</f>
        <v>0</v>
      </c>
    </row>
    <row r="349" spans="1:17" s="38" customFormat="1" ht="16.05" hidden="1" customHeight="1" outlineLevel="1" thickBot="1" x14ac:dyDescent="0.3">
      <c r="E349" s="151" t="s">
        <v>292</v>
      </c>
      <c r="F349" s="150"/>
      <c r="G349" s="61" t="s">
        <v>515</v>
      </c>
      <c r="H349" s="61" t="s">
        <v>170</v>
      </c>
      <c r="I349" s="62">
        <v>0.9</v>
      </c>
      <c r="J349" s="224">
        <v>291.2</v>
      </c>
      <c r="K349" s="50">
        <v>0</v>
      </c>
      <c r="L349" s="211">
        <f t="shared" si="29"/>
        <v>291.2</v>
      </c>
      <c r="M349" s="121">
        <v>0</v>
      </c>
      <c r="N349" s="51">
        <f>M349*L349</f>
        <v>0</v>
      </c>
    </row>
    <row r="350" spans="1:17" ht="29.55" customHeight="1" collapsed="1" thickBot="1" x14ac:dyDescent="0.35">
      <c r="A350" s="38"/>
      <c r="B350" s="38"/>
      <c r="C350" s="38"/>
      <c r="D350" s="38"/>
      <c r="E350" s="133" t="s">
        <v>313</v>
      </c>
      <c r="F350" s="134"/>
      <c r="G350" s="135"/>
      <c r="H350" s="135"/>
      <c r="I350" s="136"/>
      <c r="J350" s="137"/>
      <c r="K350" s="137"/>
      <c r="L350" s="137"/>
      <c r="M350" s="23" t="s">
        <v>64</v>
      </c>
      <c r="N350" s="24">
        <f>SUM(N351:N363)</f>
        <v>0</v>
      </c>
      <c r="O350" s="1"/>
      <c r="Q350" s="1"/>
    </row>
    <row r="351" spans="1:17" s="38" customFormat="1" ht="16.05" hidden="1" customHeight="1" outlineLevel="1" x14ac:dyDescent="0.25">
      <c r="E351" s="151" t="s">
        <v>294</v>
      </c>
      <c r="F351" s="150"/>
      <c r="G351" s="61" t="s">
        <v>515</v>
      </c>
      <c r="H351" s="61" t="s">
        <v>170</v>
      </c>
      <c r="I351" s="62">
        <v>0.5</v>
      </c>
      <c r="J351" s="224">
        <v>288.8</v>
      </c>
      <c r="K351" s="50">
        <v>0</v>
      </c>
      <c r="L351" s="211">
        <f t="shared" ref="L351:L364" si="31">J351-(J351/100*K351)</f>
        <v>288.8</v>
      </c>
      <c r="M351" s="121">
        <v>0</v>
      </c>
      <c r="N351" s="51">
        <f t="shared" ref="N351:N364" si="32">M351*L351</f>
        <v>0</v>
      </c>
    </row>
    <row r="352" spans="1:17" s="38" customFormat="1" ht="16.05" hidden="1" customHeight="1" outlineLevel="1" x14ac:dyDescent="0.25">
      <c r="E352" s="151" t="s">
        <v>403</v>
      </c>
      <c r="F352" s="150"/>
      <c r="G352" s="61" t="s">
        <v>515</v>
      </c>
      <c r="H352" s="61" t="s">
        <v>170</v>
      </c>
      <c r="I352" s="62">
        <v>0.5</v>
      </c>
      <c r="J352" s="224">
        <v>288.8</v>
      </c>
      <c r="K352" s="50">
        <v>0</v>
      </c>
      <c r="L352" s="211">
        <f t="shared" si="31"/>
        <v>288.8</v>
      </c>
      <c r="M352" s="121">
        <v>0</v>
      </c>
      <c r="N352" s="51">
        <f t="shared" si="32"/>
        <v>0</v>
      </c>
    </row>
    <row r="353" spans="1:17" s="38" customFormat="1" ht="16.05" hidden="1" customHeight="1" outlineLevel="1" x14ac:dyDescent="0.25">
      <c r="E353" s="151" t="s">
        <v>295</v>
      </c>
      <c r="F353" s="150"/>
      <c r="G353" s="61" t="s">
        <v>515</v>
      </c>
      <c r="H353" s="61" t="s">
        <v>170</v>
      </c>
      <c r="I353" s="62">
        <v>0.5</v>
      </c>
      <c r="J353" s="224">
        <v>288.8</v>
      </c>
      <c r="K353" s="50">
        <v>0</v>
      </c>
      <c r="L353" s="211">
        <f t="shared" si="31"/>
        <v>288.8</v>
      </c>
      <c r="M353" s="121">
        <v>0</v>
      </c>
      <c r="N353" s="51">
        <f t="shared" si="32"/>
        <v>0</v>
      </c>
    </row>
    <row r="354" spans="1:17" s="38" customFormat="1" ht="16.05" hidden="1" customHeight="1" outlineLevel="1" x14ac:dyDescent="0.25">
      <c r="E354" s="151" t="s">
        <v>296</v>
      </c>
      <c r="F354" s="150"/>
      <c r="G354" s="61" t="s">
        <v>515</v>
      </c>
      <c r="H354" s="61" t="s">
        <v>170</v>
      </c>
      <c r="I354" s="62">
        <v>0.5</v>
      </c>
      <c r="J354" s="224">
        <v>288.8</v>
      </c>
      <c r="K354" s="50">
        <v>0</v>
      </c>
      <c r="L354" s="211">
        <f t="shared" si="31"/>
        <v>288.8</v>
      </c>
      <c r="M354" s="121">
        <v>0</v>
      </c>
      <c r="N354" s="51">
        <f t="shared" si="32"/>
        <v>0</v>
      </c>
    </row>
    <row r="355" spans="1:17" s="38" customFormat="1" ht="16.05" hidden="1" customHeight="1" outlineLevel="1" x14ac:dyDescent="0.25">
      <c r="E355" s="151" t="s">
        <v>297</v>
      </c>
      <c r="F355" s="150"/>
      <c r="G355" s="61" t="s">
        <v>515</v>
      </c>
      <c r="H355" s="61" t="s">
        <v>170</v>
      </c>
      <c r="I355" s="62">
        <v>0.5</v>
      </c>
      <c r="J355" s="224">
        <v>288.8</v>
      </c>
      <c r="K355" s="50">
        <v>0</v>
      </c>
      <c r="L355" s="211">
        <f t="shared" si="31"/>
        <v>288.8</v>
      </c>
      <c r="M355" s="121">
        <v>0</v>
      </c>
      <c r="N355" s="51">
        <f t="shared" si="32"/>
        <v>0</v>
      </c>
    </row>
    <row r="356" spans="1:17" s="38" customFormat="1" ht="16.05" hidden="1" customHeight="1" outlineLevel="1" x14ac:dyDescent="0.25">
      <c r="E356" s="151" t="s">
        <v>306</v>
      </c>
      <c r="F356" s="150"/>
      <c r="G356" s="61" t="s">
        <v>515</v>
      </c>
      <c r="H356" s="61" t="s">
        <v>170</v>
      </c>
      <c r="I356" s="62">
        <v>0.5</v>
      </c>
      <c r="J356" s="224">
        <v>288.8</v>
      </c>
      <c r="K356" s="50">
        <v>0</v>
      </c>
      <c r="L356" s="211">
        <f t="shared" si="31"/>
        <v>288.8</v>
      </c>
      <c r="M356" s="121">
        <v>0</v>
      </c>
      <c r="N356" s="51">
        <f t="shared" si="32"/>
        <v>0</v>
      </c>
    </row>
    <row r="357" spans="1:17" s="38" customFormat="1" ht="16.05" hidden="1" customHeight="1" outlineLevel="1" x14ac:dyDescent="0.25">
      <c r="E357" s="151" t="s">
        <v>298</v>
      </c>
      <c r="F357" s="150"/>
      <c r="G357" s="61" t="s">
        <v>515</v>
      </c>
      <c r="H357" s="61" t="s">
        <v>170</v>
      </c>
      <c r="I357" s="62">
        <v>7.0000000000000007E-2</v>
      </c>
      <c r="J357" s="224">
        <v>48</v>
      </c>
      <c r="K357" s="50">
        <v>0</v>
      </c>
      <c r="L357" s="211">
        <f t="shared" si="31"/>
        <v>48</v>
      </c>
      <c r="M357" s="121">
        <v>0</v>
      </c>
      <c r="N357" s="51">
        <f t="shared" si="32"/>
        <v>0</v>
      </c>
    </row>
    <row r="358" spans="1:17" s="38" customFormat="1" ht="16.05" hidden="1" customHeight="1" outlineLevel="1" x14ac:dyDescent="0.25">
      <c r="E358" s="151" t="s">
        <v>299</v>
      </c>
      <c r="F358" s="150"/>
      <c r="G358" s="61" t="s">
        <v>515</v>
      </c>
      <c r="H358" s="61" t="s">
        <v>170</v>
      </c>
      <c r="I358" s="62">
        <v>7.0000000000000007E-2</v>
      </c>
      <c r="J358" s="224">
        <v>48</v>
      </c>
      <c r="K358" s="50">
        <v>0</v>
      </c>
      <c r="L358" s="211">
        <f t="shared" si="31"/>
        <v>48</v>
      </c>
      <c r="M358" s="121">
        <v>0</v>
      </c>
      <c r="N358" s="51">
        <f t="shared" si="32"/>
        <v>0</v>
      </c>
    </row>
    <row r="359" spans="1:17" s="38" customFormat="1" ht="16.05" hidden="1" customHeight="1" outlineLevel="1" x14ac:dyDescent="0.25">
      <c r="E359" s="151" t="s">
        <v>307</v>
      </c>
      <c r="F359" s="150"/>
      <c r="G359" s="61" t="s">
        <v>515</v>
      </c>
      <c r="H359" s="61" t="s">
        <v>170</v>
      </c>
      <c r="I359" s="62">
        <v>7.0000000000000007E-2</v>
      </c>
      <c r="J359" s="224">
        <v>48</v>
      </c>
      <c r="K359" s="50">
        <v>0</v>
      </c>
      <c r="L359" s="211">
        <f t="shared" si="31"/>
        <v>48</v>
      </c>
      <c r="M359" s="121">
        <v>0</v>
      </c>
      <c r="N359" s="51">
        <f t="shared" si="32"/>
        <v>0</v>
      </c>
    </row>
    <row r="360" spans="1:17" s="38" customFormat="1" ht="16.05" hidden="1" customHeight="1" outlineLevel="1" x14ac:dyDescent="0.25">
      <c r="E360" s="151" t="s">
        <v>300</v>
      </c>
      <c r="F360" s="150"/>
      <c r="G360" s="61" t="s">
        <v>515</v>
      </c>
      <c r="H360" s="61" t="s">
        <v>170</v>
      </c>
      <c r="I360" s="62">
        <v>7.0000000000000007E-2</v>
      </c>
      <c r="J360" s="224">
        <v>48</v>
      </c>
      <c r="K360" s="50">
        <v>0</v>
      </c>
      <c r="L360" s="211">
        <f t="shared" si="31"/>
        <v>48</v>
      </c>
      <c r="M360" s="121">
        <v>0</v>
      </c>
      <c r="N360" s="51">
        <f t="shared" si="32"/>
        <v>0</v>
      </c>
    </row>
    <row r="361" spans="1:17" s="38" customFormat="1" ht="16.05" hidden="1" customHeight="1" outlineLevel="1" x14ac:dyDescent="0.25">
      <c r="E361" s="151" t="s">
        <v>301</v>
      </c>
      <c r="F361" s="150"/>
      <c r="G361" s="61" t="s">
        <v>515</v>
      </c>
      <c r="H361" s="61" t="s">
        <v>170</v>
      </c>
      <c r="I361" s="62">
        <v>7.0000000000000007E-2</v>
      </c>
      <c r="J361" s="224">
        <v>48</v>
      </c>
      <c r="K361" s="50">
        <v>0</v>
      </c>
      <c r="L361" s="211">
        <f t="shared" si="31"/>
        <v>48</v>
      </c>
      <c r="M361" s="121">
        <v>0</v>
      </c>
      <c r="N361" s="51">
        <f t="shared" si="32"/>
        <v>0</v>
      </c>
    </row>
    <row r="362" spans="1:17" s="38" customFormat="1" ht="16.05" hidden="1" customHeight="1" outlineLevel="1" x14ac:dyDescent="0.25">
      <c r="E362" s="151" t="s">
        <v>302</v>
      </c>
      <c r="F362" s="150"/>
      <c r="G362" s="61" t="s">
        <v>515</v>
      </c>
      <c r="H362" s="61" t="s">
        <v>170</v>
      </c>
      <c r="I362" s="62">
        <v>7.0000000000000007E-2</v>
      </c>
      <c r="J362" s="224">
        <v>48</v>
      </c>
      <c r="K362" s="50">
        <v>0</v>
      </c>
      <c r="L362" s="211">
        <f t="shared" si="31"/>
        <v>48</v>
      </c>
      <c r="M362" s="121">
        <v>0</v>
      </c>
      <c r="N362" s="51">
        <f t="shared" si="32"/>
        <v>0</v>
      </c>
    </row>
    <row r="363" spans="1:17" s="38" customFormat="1" ht="16.05" hidden="1" customHeight="1" outlineLevel="1" x14ac:dyDescent="0.25">
      <c r="E363" s="151" t="s">
        <v>303</v>
      </c>
      <c r="F363" s="150"/>
      <c r="G363" s="61" t="s">
        <v>515</v>
      </c>
      <c r="H363" s="61" t="s">
        <v>170</v>
      </c>
      <c r="I363" s="62">
        <v>7.0000000000000007E-2</v>
      </c>
      <c r="J363" s="224">
        <v>48</v>
      </c>
      <c r="K363" s="50">
        <v>0</v>
      </c>
      <c r="L363" s="211">
        <f t="shared" si="31"/>
        <v>48</v>
      </c>
      <c r="M363" s="121">
        <v>0</v>
      </c>
      <c r="N363" s="51">
        <f t="shared" si="32"/>
        <v>0</v>
      </c>
    </row>
    <row r="364" spans="1:17" s="38" customFormat="1" ht="16.05" hidden="1" customHeight="1" outlineLevel="1" x14ac:dyDescent="0.25">
      <c r="E364" s="151" t="s">
        <v>308</v>
      </c>
      <c r="F364" s="150"/>
      <c r="G364" s="61" t="s">
        <v>515</v>
      </c>
      <c r="H364" s="61" t="s">
        <v>170</v>
      </c>
      <c r="I364" s="62">
        <v>7.0000000000000007E-2</v>
      </c>
      <c r="J364" s="224">
        <v>48</v>
      </c>
      <c r="K364" s="50">
        <v>0</v>
      </c>
      <c r="L364" s="211">
        <f t="shared" si="31"/>
        <v>48</v>
      </c>
      <c r="M364" s="121">
        <v>0</v>
      </c>
      <c r="N364" s="51">
        <f t="shared" si="32"/>
        <v>0</v>
      </c>
    </row>
    <row r="365" spans="1:17" ht="29.55" customHeight="1" collapsed="1" thickBot="1" x14ac:dyDescent="0.35">
      <c r="A365" s="38"/>
      <c r="B365" s="38"/>
      <c r="C365" s="38"/>
      <c r="D365" s="38"/>
      <c r="E365" s="152" t="s">
        <v>96</v>
      </c>
      <c r="F365" s="153"/>
      <c r="G365" s="154"/>
      <c r="H365" s="154"/>
      <c r="I365" s="155"/>
      <c r="J365" s="156"/>
      <c r="K365" s="156"/>
      <c r="L365" s="195"/>
      <c r="M365" s="157" t="s">
        <v>64</v>
      </c>
      <c r="N365" s="158">
        <f>SUM(N366:N425)</f>
        <v>0</v>
      </c>
      <c r="O365" s="1"/>
      <c r="Q365" s="1"/>
    </row>
    <row r="366" spans="1:17" ht="25.05" hidden="1" customHeight="1" outlineLevel="1" x14ac:dyDescent="0.3">
      <c r="E366" s="76" t="s">
        <v>0</v>
      </c>
      <c r="F366" s="77"/>
      <c r="G366" s="78"/>
      <c r="H366" s="78"/>
      <c r="I366" s="79"/>
      <c r="J366" s="224"/>
      <c r="K366" s="80"/>
      <c r="L366" s="198"/>
      <c r="M366" s="81"/>
      <c r="N366" s="82"/>
      <c r="O366" s="1"/>
      <c r="Q366" s="1"/>
    </row>
    <row r="367" spans="1:17" s="38" customFormat="1" ht="16.05" hidden="1" customHeight="1" outlineLevel="1" x14ac:dyDescent="0.25">
      <c r="C367" s="38">
        <v>249</v>
      </c>
      <c r="E367" s="251" t="s">
        <v>23</v>
      </c>
      <c r="F367" s="252"/>
      <c r="G367" s="33" t="s">
        <v>515</v>
      </c>
      <c r="H367" s="33" t="s">
        <v>170</v>
      </c>
      <c r="I367" s="62">
        <v>0.35</v>
      </c>
      <c r="J367" s="224">
        <v>313.60000000000002</v>
      </c>
      <c r="K367" s="36">
        <v>0</v>
      </c>
      <c r="L367" s="210">
        <f t="shared" ref="L367:L402" si="33">J367-(J367/100*K367)</f>
        <v>313.60000000000002</v>
      </c>
      <c r="M367" s="119">
        <v>0</v>
      </c>
      <c r="N367" s="37">
        <f t="shared" ref="N367:N402" si="34">M367*L367</f>
        <v>0</v>
      </c>
    </row>
    <row r="368" spans="1:17" s="38" customFormat="1" ht="16.05" hidden="1" customHeight="1" outlineLevel="1" x14ac:dyDescent="0.25">
      <c r="C368" s="38">
        <v>250</v>
      </c>
      <c r="E368" s="251" t="s">
        <v>24</v>
      </c>
      <c r="F368" s="252"/>
      <c r="G368" s="33" t="s">
        <v>515</v>
      </c>
      <c r="H368" s="33" t="s">
        <v>170</v>
      </c>
      <c r="I368" s="62">
        <v>0.5</v>
      </c>
      <c r="J368" s="224">
        <v>459.2</v>
      </c>
      <c r="K368" s="36">
        <v>0</v>
      </c>
      <c r="L368" s="210">
        <f t="shared" si="33"/>
        <v>459.2</v>
      </c>
      <c r="M368" s="119">
        <v>0</v>
      </c>
      <c r="N368" s="37">
        <f t="shared" si="34"/>
        <v>0</v>
      </c>
    </row>
    <row r="369" spans="3:14" s="38" customFormat="1" ht="16.05" hidden="1" customHeight="1" outlineLevel="1" x14ac:dyDescent="0.25">
      <c r="C369" s="38">
        <v>251</v>
      </c>
      <c r="E369" s="251" t="s">
        <v>25</v>
      </c>
      <c r="F369" s="252"/>
      <c r="G369" s="33" t="s">
        <v>515</v>
      </c>
      <c r="H369" s="33" t="s">
        <v>170</v>
      </c>
      <c r="I369" s="62">
        <v>0.25</v>
      </c>
      <c r="J369" s="224">
        <v>239.2</v>
      </c>
      <c r="K369" s="36">
        <v>0</v>
      </c>
      <c r="L369" s="210">
        <f t="shared" si="33"/>
        <v>239.2</v>
      </c>
      <c r="M369" s="119">
        <v>0</v>
      </c>
      <c r="N369" s="37">
        <f t="shared" si="34"/>
        <v>0</v>
      </c>
    </row>
    <row r="370" spans="3:14" s="38" customFormat="1" ht="16.05" hidden="1" customHeight="1" outlineLevel="1" x14ac:dyDescent="0.25">
      <c r="C370" s="38">
        <v>252</v>
      </c>
      <c r="E370" s="251" t="s">
        <v>94</v>
      </c>
      <c r="F370" s="252"/>
      <c r="G370" s="33" t="s">
        <v>515</v>
      </c>
      <c r="H370" s="33" t="s">
        <v>170</v>
      </c>
      <c r="I370" s="62">
        <v>0.36</v>
      </c>
      <c r="J370" s="224">
        <v>92.8</v>
      </c>
      <c r="K370" s="36">
        <v>0</v>
      </c>
      <c r="L370" s="210">
        <f t="shared" si="33"/>
        <v>92.8</v>
      </c>
      <c r="M370" s="119">
        <v>0</v>
      </c>
      <c r="N370" s="37">
        <f t="shared" si="34"/>
        <v>0</v>
      </c>
    </row>
    <row r="371" spans="3:14" s="38" customFormat="1" ht="16.05" hidden="1" customHeight="1" outlineLevel="1" x14ac:dyDescent="0.25">
      <c r="C371" s="38">
        <v>253</v>
      </c>
      <c r="E371" s="251" t="s">
        <v>26</v>
      </c>
      <c r="F371" s="252"/>
      <c r="G371" s="33" t="s">
        <v>124</v>
      </c>
      <c r="H371" s="33" t="s">
        <v>170</v>
      </c>
      <c r="I371" s="62">
        <v>0.25</v>
      </c>
      <c r="J371" s="224">
        <v>142.4</v>
      </c>
      <c r="K371" s="36">
        <v>0</v>
      </c>
      <c r="L371" s="210">
        <f t="shared" si="33"/>
        <v>142.4</v>
      </c>
      <c r="M371" s="119">
        <v>0</v>
      </c>
      <c r="N371" s="37">
        <f t="shared" si="34"/>
        <v>0</v>
      </c>
    </row>
    <row r="372" spans="3:14" s="38" customFormat="1" ht="16.05" hidden="1" customHeight="1" outlineLevel="1" x14ac:dyDescent="0.25">
      <c r="C372" s="38">
        <v>254</v>
      </c>
      <c r="E372" s="251" t="s">
        <v>27</v>
      </c>
      <c r="F372" s="252"/>
      <c r="G372" s="33" t="s">
        <v>124</v>
      </c>
      <c r="H372" s="33" t="s">
        <v>170</v>
      </c>
      <c r="I372" s="62">
        <v>0.25</v>
      </c>
      <c r="J372" s="224">
        <v>134.4</v>
      </c>
      <c r="K372" s="36">
        <v>0</v>
      </c>
      <c r="L372" s="210">
        <f t="shared" si="33"/>
        <v>134.4</v>
      </c>
      <c r="M372" s="119">
        <v>0</v>
      </c>
      <c r="N372" s="37">
        <f t="shared" si="34"/>
        <v>0</v>
      </c>
    </row>
    <row r="373" spans="3:14" s="38" customFormat="1" ht="16.05" hidden="1" customHeight="1" outlineLevel="1" x14ac:dyDescent="0.25">
      <c r="C373" s="38">
        <v>255</v>
      </c>
      <c r="E373" s="251" t="s">
        <v>131</v>
      </c>
      <c r="F373" s="252"/>
      <c r="G373" s="33" t="s">
        <v>124</v>
      </c>
      <c r="H373" s="33" t="s">
        <v>170</v>
      </c>
      <c r="I373" s="62">
        <v>0.2</v>
      </c>
      <c r="J373" s="224">
        <v>110.4</v>
      </c>
      <c r="K373" s="36">
        <v>0</v>
      </c>
      <c r="L373" s="210">
        <f t="shared" si="33"/>
        <v>110.4</v>
      </c>
      <c r="M373" s="119">
        <v>0</v>
      </c>
      <c r="N373" s="37">
        <f t="shared" si="34"/>
        <v>0</v>
      </c>
    </row>
    <row r="374" spans="3:14" s="38" customFormat="1" ht="16.05" hidden="1" customHeight="1" outlineLevel="1" x14ac:dyDescent="0.25">
      <c r="C374" s="38">
        <v>256</v>
      </c>
      <c r="E374" s="251" t="s">
        <v>28</v>
      </c>
      <c r="F374" s="252"/>
      <c r="G374" s="33" t="s">
        <v>124</v>
      </c>
      <c r="H374" s="33" t="s">
        <v>170</v>
      </c>
      <c r="I374" s="62">
        <v>0.35</v>
      </c>
      <c r="J374" s="224">
        <v>107.2</v>
      </c>
      <c r="K374" s="36">
        <v>0</v>
      </c>
      <c r="L374" s="210">
        <v>120</v>
      </c>
      <c r="M374" s="119">
        <v>0</v>
      </c>
      <c r="N374" s="37">
        <f t="shared" si="34"/>
        <v>0</v>
      </c>
    </row>
    <row r="375" spans="3:14" s="38" customFormat="1" ht="16.05" hidden="1" customHeight="1" outlineLevel="1" x14ac:dyDescent="0.25">
      <c r="C375" s="38">
        <v>257</v>
      </c>
      <c r="E375" s="251" t="s">
        <v>29</v>
      </c>
      <c r="F375" s="252"/>
      <c r="G375" s="33" t="s">
        <v>124</v>
      </c>
      <c r="H375" s="33" t="s">
        <v>170</v>
      </c>
      <c r="I375" s="62">
        <v>0.35</v>
      </c>
      <c r="J375" s="224">
        <v>120.8</v>
      </c>
      <c r="K375" s="36">
        <v>0</v>
      </c>
      <c r="L375" s="210">
        <f t="shared" si="33"/>
        <v>120.8</v>
      </c>
      <c r="M375" s="119">
        <v>0</v>
      </c>
      <c r="N375" s="37">
        <f t="shared" si="34"/>
        <v>0</v>
      </c>
    </row>
    <row r="376" spans="3:14" s="38" customFormat="1" ht="16.05" hidden="1" customHeight="1" outlineLevel="1" x14ac:dyDescent="0.25">
      <c r="C376" s="38">
        <v>258</v>
      </c>
      <c r="E376" s="251" t="s">
        <v>30</v>
      </c>
      <c r="F376" s="252"/>
      <c r="G376" s="33" t="s">
        <v>124</v>
      </c>
      <c r="H376" s="33" t="s">
        <v>170</v>
      </c>
      <c r="I376" s="62">
        <v>0.35</v>
      </c>
      <c r="J376" s="224">
        <v>112</v>
      </c>
      <c r="K376" s="36">
        <v>0</v>
      </c>
      <c r="L376" s="210">
        <f t="shared" si="33"/>
        <v>112</v>
      </c>
      <c r="M376" s="119">
        <v>0</v>
      </c>
      <c r="N376" s="37">
        <f t="shared" si="34"/>
        <v>0</v>
      </c>
    </row>
    <row r="377" spans="3:14" s="38" customFormat="1" ht="16.05" hidden="1" customHeight="1" outlineLevel="1" x14ac:dyDescent="0.25">
      <c r="C377" s="38">
        <v>259</v>
      </c>
      <c r="E377" s="251" t="s">
        <v>31</v>
      </c>
      <c r="F377" s="252"/>
      <c r="G377" s="33" t="s">
        <v>124</v>
      </c>
      <c r="H377" s="33" t="s">
        <v>170</v>
      </c>
      <c r="I377" s="62">
        <v>0.36</v>
      </c>
      <c r="J377" s="224">
        <v>77.599999999999994</v>
      </c>
      <c r="K377" s="36">
        <v>0</v>
      </c>
      <c r="L377" s="210">
        <f t="shared" si="33"/>
        <v>77.599999999999994</v>
      </c>
      <c r="M377" s="119">
        <v>0</v>
      </c>
      <c r="N377" s="37">
        <f t="shared" si="34"/>
        <v>0</v>
      </c>
    </row>
    <row r="378" spans="3:14" s="38" customFormat="1" ht="16.05" hidden="1" customHeight="1" outlineLevel="1" x14ac:dyDescent="0.25">
      <c r="C378" s="38">
        <v>260</v>
      </c>
      <c r="E378" s="251" t="s">
        <v>32</v>
      </c>
      <c r="F378" s="252"/>
      <c r="G378" s="33" t="s">
        <v>124</v>
      </c>
      <c r="H378" s="33" t="s">
        <v>170</v>
      </c>
      <c r="I378" s="62">
        <v>0.34</v>
      </c>
      <c r="J378" s="224">
        <v>182.4</v>
      </c>
      <c r="K378" s="36">
        <v>0</v>
      </c>
      <c r="L378" s="210">
        <f t="shared" si="33"/>
        <v>182.4</v>
      </c>
      <c r="M378" s="119">
        <v>0</v>
      </c>
      <c r="N378" s="37">
        <f t="shared" si="34"/>
        <v>0</v>
      </c>
    </row>
    <row r="379" spans="3:14" s="38" customFormat="1" ht="16.05" hidden="1" customHeight="1" outlineLevel="1" x14ac:dyDescent="0.25">
      <c r="C379" s="38">
        <v>261</v>
      </c>
      <c r="E379" s="251" t="s">
        <v>146</v>
      </c>
      <c r="F379" s="252"/>
      <c r="G379" s="33" t="s">
        <v>124</v>
      </c>
      <c r="H379" s="33" t="s">
        <v>170</v>
      </c>
      <c r="I379" s="62">
        <v>0.34</v>
      </c>
      <c r="J379" s="224">
        <v>118.4</v>
      </c>
      <c r="K379" s="36">
        <v>0</v>
      </c>
      <c r="L379" s="210">
        <f t="shared" si="33"/>
        <v>118.4</v>
      </c>
      <c r="M379" s="119">
        <v>0</v>
      </c>
      <c r="N379" s="37">
        <f t="shared" si="34"/>
        <v>0</v>
      </c>
    </row>
    <row r="380" spans="3:14" s="38" customFormat="1" ht="16.05" hidden="1" customHeight="1" outlineLevel="1" x14ac:dyDescent="0.25">
      <c r="C380" s="38">
        <v>262</v>
      </c>
      <c r="E380" s="251" t="s">
        <v>33</v>
      </c>
      <c r="F380" s="252"/>
      <c r="G380" s="33" t="s">
        <v>124</v>
      </c>
      <c r="H380" s="33" t="s">
        <v>170</v>
      </c>
      <c r="I380" s="62">
        <v>0.34</v>
      </c>
      <c r="J380" s="224">
        <v>132.80000000000001</v>
      </c>
      <c r="K380" s="36">
        <v>0</v>
      </c>
      <c r="L380" s="210">
        <f t="shared" si="33"/>
        <v>132.80000000000001</v>
      </c>
      <c r="M380" s="119">
        <v>0</v>
      </c>
      <c r="N380" s="37">
        <f t="shared" si="34"/>
        <v>0</v>
      </c>
    </row>
    <row r="381" spans="3:14" s="38" customFormat="1" ht="16.05" hidden="1" customHeight="1" outlineLevel="1" x14ac:dyDescent="0.25">
      <c r="E381" s="251" t="s">
        <v>145</v>
      </c>
      <c r="F381" s="252"/>
      <c r="G381" s="33" t="s">
        <v>124</v>
      </c>
      <c r="H381" s="33" t="s">
        <v>170</v>
      </c>
      <c r="I381" s="62">
        <v>0.34</v>
      </c>
      <c r="J381" s="224">
        <v>117.6</v>
      </c>
      <c r="K381" s="36">
        <v>0</v>
      </c>
      <c r="L381" s="210">
        <f t="shared" si="33"/>
        <v>117.6</v>
      </c>
      <c r="M381" s="119">
        <v>0</v>
      </c>
      <c r="N381" s="37">
        <f t="shared" si="34"/>
        <v>0</v>
      </c>
    </row>
    <row r="382" spans="3:14" s="38" customFormat="1" ht="16.05" hidden="1" customHeight="1" outlineLevel="1" x14ac:dyDescent="0.25">
      <c r="C382" s="38">
        <v>263</v>
      </c>
      <c r="E382" s="251" t="s">
        <v>34</v>
      </c>
      <c r="F382" s="252"/>
      <c r="G382" s="33" t="s">
        <v>515</v>
      </c>
      <c r="H382" s="33" t="s">
        <v>170</v>
      </c>
      <c r="I382" s="62">
        <v>0.33800000000000002</v>
      </c>
      <c r="J382" s="224">
        <v>165.6</v>
      </c>
      <c r="K382" s="36">
        <v>0</v>
      </c>
      <c r="L382" s="210">
        <f t="shared" si="33"/>
        <v>165.6</v>
      </c>
      <c r="M382" s="119">
        <v>0</v>
      </c>
      <c r="N382" s="37">
        <f t="shared" si="34"/>
        <v>0</v>
      </c>
    </row>
    <row r="383" spans="3:14" s="38" customFormat="1" ht="16.05" hidden="1" customHeight="1" outlineLevel="1" x14ac:dyDescent="0.25">
      <c r="C383" s="38">
        <v>264</v>
      </c>
      <c r="E383" s="251" t="s">
        <v>35</v>
      </c>
      <c r="F383" s="252"/>
      <c r="G383" s="33" t="s">
        <v>515</v>
      </c>
      <c r="H383" s="33" t="s">
        <v>170</v>
      </c>
      <c r="I383" s="62">
        <v>0.27</v>
      </c>
      <c r="J383" s="224">
        <v>96</v>
      </c>
      <c r="K383" s="36">
        <v>0</v>
      </c>
      <c r="L383" s="210">
        <f t="shared" si="33"/>
        <v>96</v>
      </c>
      <c r="M383" s="119">
        <v>0</v>
      </c>
      <c r="N383" s="37">
        <f t="shared" si="34"/>
        <v>0</v>
      </c>
    </row>
    <row r="384" spans="3:14" s="38" customFormat="1" ht="16.05" hidden="1" customHeight="1" outlineLevel="1" x14ac:dyDescent="0.25">
      <c r="C384" s="38">
        <v>265</v>
      </c>
      <c r="E384" s="251" t="s">
        <v>98</v>
      </c>
      <c r="F384" s="252"/>
      <c r="G384" s="33" t="s">
        <v>515</v>
      </c>
      <c r="H384" s="33" t="s">
        <v>170</v>
      </c>
      <c r="I384" s="62">
        <v>0.38</v>
      </c>
      <c r="J384" s="224">
        <v>132.80000000000001</v>
      </c>
      <c r="K384" s="36">
        <v>0</v>
      </c>
      <c r="L384" s="210">
        <f t="shared" si="33"/>
        <v>132.80000000000001</v>
      </c>
      <c r="M384" s="119">
        <v>0</v>
      </c>
      <c r="N384" s="37">
        <f t="shared" si="34"/>
        <v>0</v>
      </c>
    </row>
    <row r="385" spans="1:14" s="38" customFormat="1" ht="16.05" hidden="1" customHeight="1" outlineLevel="1" x14ac:dyDescent="0.25">
      <c r="C385" s="38">
        <v>266</v>
      </c>
      <c r="E385" s="251" t="s">
        <v>36</v>
      </c>
      <c r="F385" s="252"/>
      <c r="G385" s="33" t="s">
        <v>515</v>
      </c>
      <c r="H385" s="33" t="s">
        <v>170</v>
      </c>
      <c r="I385" s="62">
        <v>0.27</v>
      </c>
      <c r="J385" s="224">
        <v>119.2</v>
      </c>
      <c r="K385" s="36">
        <v>0</v>
      </c>
      <c r="L385" s="210">
        <f t="shared" si="33"/>
        <v>119.2</v>
      </c>
      <c r="M385" s="119">
        <v>0</v>
      </c>
      <c r="N385" s="37">
        <f t="shared" si="34"/>
        <v>0</v>
      </c>
    </row>
    <row r="386" spans="1:14" s="38" customFormat="1" ht="16.05" hidden="1" customHeight="1" outlineLevel="1" x14ac:dyDescent="0.25">
      <c r="C386" s="38">
        <v>267</v>
      </c>
      <c r="E386" s="251" t="s">
        <v>37</v>
      </c>
      <c r="F386" s="252"/>
      <c r="G386" s="33" t="s">
        <v>515</v>
      </c>
      <c r="H386" s="33" t="s">
        <v>170</v>
      </c>
      <c r="I386" s="62">
        <v>0.27</v>
      </c>
      <c r="J386" s="224">
        <v>106.4</v>
      </c>
      <c r="K386" s="36">
        <v>0</v>
      </c>
      <c r="L386" s="210">
        <f t="shared" si="33"/>
        <v>106.4</v>
      </c>
      <c r="M386" s="119">
        <v>0</v>
      </c>
      <c r="N386" s="37">
        <f t="shared" si="34"/>
        <v>0</v>
      </c>
    </row>
    <row r="387" spans="1:14" s="242" customFormat="1" ht="16.05" hidden="1" customHeight="1" outlineLevel="1" x14ac:dyDescent="0.25">
      <c r="A387" s="38"/>
      <c r="B387" s="38"/>
      <c r="C387" s="38">
        <v>268</v>
      </c>
      <c r="D387" s="38"/>
      <c r="E387" s="255" t="s">
        <v>38</v>
      </c>
      <c r="F387" s="256"/>
      <c r="G387" s="40" t="s">
        <v>124</v>
      </c>
      <c r="H387" s="40" t="s">
        <v>170</v>
      </c>
      <c r="I387" s="248">
        <v>0.38</v>
      </c>
      <c r="J387" s="237">
        <v>160</v>
      </c>
      <c r="K387" s="249">
        <v>0</v>
      </c>
      <c r="L387" s="250">
        <f t="shared" si="33"/>
        <v>160</v>
      </c>
      <c r="M387" s="247">
        <v>0</v>
      </c>
      <c r="N387" s="146">
        <f t="shared" si="34"/>
        <v>0</v>
      </c>
    </row>
    <row r="388" spans="1:14" s="242" customFormat="1" ht="16.05" hidden="1" customHeight="1" outlineLevel="1" x14ac:dyDescent="0.25">
      <c r="A388" s="38"/>
      <c r="B388" s="38"/>
      <c r="C388" s="38">
        <v>269</v>
      </c>
      <c r="D388" s="38"/>
      <c r="E388" s="255" t="s">
        <v>39</v>
      </c>
      <c r="F388" s="256"/>
      <c r="G388" s="40" t="s">
        <v>515</v>
      </c>
      <c r="H388" s="40" t="s">
        <v>170</v>
      </c>
      <c r="I388" s="248">
        <v>0.38</v>
      </c>
      <c r="J388" s="237">
        <v>158.4</v>
      </c>
      <c r="K388" s="249">
        <v>0</v>
      </c>
      <c r="L388" s="250">
        <f t="shared" si="33"/>
        <v>158.4</v>
      </c>
      <c r="M388" s="247">
        <v>0</v>
      </c>
      <c r="N388" s="146">
        <f t="shared" si="34"/>
        <v>0</v>
      </c>
    </row>
    <row r="389" spans="1:14" s="242" customFormat="1" ht="16.05" hidden="1" customHeight="1" outlineLevel="1" x14ac:dyDescent="0.25">
      <c r="A389" s="38"/>
      <c r="B389" s="38"/>
      <c r="C389" s="38">
        <v>270</v>
      </c>
      <c r="D389" s="38"/>
      <c r="E389" s="257" t="s">
        <v>233</v>
      </c>
      <c r="F389" s="258"/>
      <c r="G389" s="40" t="s">
        <v>515</v>
      </c>
      <c r="H389" s="40" t="s">
        <v>170</v>
      </c>
      <c r="I389" s="248">
        <v>0.5</v>
      </c>
      <c r="J389" s="237">
        <v>169.6</v>
      </c>
      <c r="K389" s="249">
        <v>0</v>
      </c>
      <c r="L389" s="250">
        <f t="shared" si="33"/>
        <v>169.6</v>
      </c>
      <c r="M389" s="247">
        <v>0</v>
      </c>
      <c r="N389" s="146">
        <f t="shared" si="34"/>
        <v>0</v>
      </c>
    </row>
    <row r="390" spans="1:14" s="242" customFormat="1" ht="16.05" hidden="1" customHeight="1" outlineLevel="1" x14ac:dyDescent="0.25">
      <c r="A390" s="38"/>
      <c r="B390" s="38"/>
      <c r="C390" s="38">
        <v>271</v>
      </c>
      <c r="D390" s="38"/>
      <c r="E390" s="255" t="s">
        <v>40</v>
      </c>
      <c r="F390" s="256"/>
      <c r="G390" s="40" t="s">
        <v>515</v>
      </c>
      <c r="H390" s="40" t="s">
        <v>170</v>
      </c>
      <c r="I390" s="248">
        <v>0.1</v>
      </c>
      <c r="J390" s="237">
        <v>40.799999999999997</v>
      </c>
      <c r="K390" s="249">
        <v>0</v>
      </c>
      <c r="L390" s="250">
        <f t="shared" si="33"/>
        <v>40.799999999999997</v>
      </c>
      <c r="M390" s="247">
        <v>0</v>
      </c>
      <c r="N390" s="146">
        <f t="shared" si="34"/>
        <v>0</v>
      </c>
    </row>
    <row r="391" spans="1:14" s="242" customFormat="1" ht="16.05" hidden="1" customHeight="1" outlineLevel="1" x14ac:dyDescent="0.25">
      <c r="A391" s="38"/>
      <c r="B391" s="38"/>
      <c r="C391" s="38">
        <v>272</v>
      </c>
      <c r="D391" s="38"/>
      <c r="E391" s="255" t="s">
        <v>41</v>
      </c>
      <c r="F391" s="256"/>
      <c r="G391" s="40" t="s">
        <v>124</v>
      </c>
      <c r="H391" s="40" t="s">
        <v>170</v>
      </c>
      <c r="I391" s="248">
        <v>0.27</v>
      </c>
      <c r="J391" s="237">
        <v>120</v>
      </c>
      <c r="K391" s="249">
        <v>0</v>
      </c>
      <c r="L391" s="250">
        <f t="shared" si="33"/>
        <v>120</v>
      </c>
      <c r="M391" s="247">
        <v>0</v>
      </c>
      <c r="N391" s="146">
        <f t="shared" si="34"/>
        <v>0</v>
      </c>
    </row>
    <row r="392" spans="1:14" s="38" customFormat="1" ht="16.05" hidden="1" customHeight="1" outlineLevel="1" x14ac:dyDescent="0.25">
      <c r="C392" s="38">
        <v>273</v>
      </c>
      <c r="E392" s="251" t="s">
        <v>42</v>
      </c>
      <c r="F392" s="252"/>
      <c r="G392" s="33" t="s">
        <v>515</v>
      </c>
      <c r="H392" s="33" t="s">
        <v>170</v>
      </c>
      <c r="I392" s="62">
        <v>0.5</v>
      </c>
      <c r="J392" s="224">
        <v>241.6</v>
      </c>
      <c r="K392" s="36">
        <v>0</v>
      </c>
      <c r="L392" s="210">
        <f t="shared" si="33"/>
        <v>241.6</v>
      </c>
      <c r="M392" s="119">
        <v>0</v>
      </c>
      <c r="N392" s="37">
        <f t="shared" si="34"/>
        <v>0</v>
      </c>
    </row>
    <row r="393" spans="1:14" s="38" customFormat="1" ht="16.05" hidden="1" customHeight="1" outlineLevel="1" x14ac:dyDescent="0.25">
      <c r="E393" s="251" t="s">
        <v>268</v>
      </c>
      <c r="F393" s="252"/>
      <c r="G393" s="33" t="s">
        <v>515</v>
      </c>
      <c r="H393" s="33" t="s">
        <v>170</v>
      </c>
      <c r="I393" s="62">
        <v>0.2</v>
      </c>
      <c r="J393" s="224">
        <v>108</v>
      </c>
      <c r="K393" s="36">
        <v>0</v>
      </c>
      <c r="L393" s="210">
        <f t="shared" si="33"/>
        <v>108</v>
      </c>
      <c r="M393" s="119">
        <v>0</v>
      </c>
      <c r="N393" s="37">
        <f t="shared" si="34"/>
        <v>0</v>
      </c>
    </row>
    <row r="394" spans="1:14" s="38" customFormat="1" ht="16.05" hidden="1" customHeight="1" outlineLevel="1" x14ac:dyDescent="0.25">
      <c r="E394" s="251" t="s">
        <v>269</v>
      </c>
      <c r="F394" s="252"/>
      <c r="G394" s="33" t="s">
        <v>515</v>
      </c>
      <c r="H394" s="33" t="s">
        <v>170</v>
      </c>
      <c r="I394" s="62">
        <v>0.2</v>
      </c>
      <c r="J394" s="224">
        <v>103.2</v>
      </c>
      <c r="K394" s="36">
        <v>0</v>
      </c>
      <c r="L394" s="210">
        <f t="shared" si="33"/>
        <v>103.2</v>
      </c>
      <c r="M394" s="119">
        <v>0</v>
      </c>
      <c r="N394" s="37">
        <f t="shared" si="34"/>
        <v>0</v>
      </c>
    </row>
    <row r="395" spans="1:14" s="38" customFormat="1" ht="16.05" hidden="1" customHeight="1" outlineLevel="1" x14ac:dyDescent="0.25">
      <c r="C395" s="38">
        <v>274</v>
      </c>
      <c r="E395" s="251" t="s">
        <v>103</v>
      </c>
      <c r="F395" s="252"/>
      <c r="G395" s="33" t="s">
        <v>515</v>
      </c>
      <c r="H395" s="33" t="s">
        <v>170</v>
      </c>
      <c r="I395" s="62">
        <v>0.2</v>
      </c>
      <c r="J395" s="224">
        <v>103.2</v>
      </c>
      <c r="K395" s="36">
        <v>0</v>
      </c>
      <c r="L395" s="210">
        <f t="shared" si="33"/>
        <v>103.2</v>
      </c>
      <c r="M395" s="119">
        <v>0</v>
      </c>
      <c r="N395" s="37">
        <f t="shared" si="34"/>
        <v>0</v>
      </c>
    </row>
    <row r="396" spans="1:14" s="38" customFormat="1" ht="16.05" hidden="1" customHeight="1" outlineLevel="1" x14ac:dyDescent="0.25">
      <c r="C396" s="38">
        <v>275</v>
      </c>
      <c r="E396" s="251" t="s">
        <v>99</v>
      </c>
      <c r="F396" s="252"/>
      <c r="G396" s="33" t="s">
        <v>515</v>
      </c>
      <c r="H396" s="33" t="s">
        <v>170</v>
      </c>
      <c r="I396" s="62">
        <v>0.1</v>
      </c>
      <c r="J396" s="224">
        <v>59.2</v>
      </c>
      <c r="K396" s="36">
        <v>0</v>
      </c>
      <c r="L396" s="210">
        <f t="shared" si="33"/>
        <v>59.2</v>
      </c>
      <c r="M396" s="119">
        <v>0</v>
      </c>
      <c r="N396" s="37">
        <f t="shared" si="34"/>
        <v>0</v>
      </c>
    </row>
    <row r="397" spans="1:14" s="38" customFormat="1" ht="16.05" hidden="1" customHeight="1" outlineLevel="1" x14ac:dyDescent="0.25">
      <c r="C397" s="38">
        <v>276</v>
      </c>
      <c r="E397" s="251" t="s">
        <v>43</v>
      </c>
      <c r="F397" s="252"/>
      <c r="G397" s="33" t="s">
        <v>124</v>
      </c>
      <c r="H397" s="33" t="s">
        <v>170</v>
      </c>
      <c r="I397" s="62">
        <v>0.35</v>
      </c>
      <c r="J397" s="224">
        <v>218.4</v>
      </c>
      <c r="K397" s="36">
        <v>0</v>
      </c>
      <c r="L397" s="210">
        <f t="shared" si="33"/>
        <v>218.4</v>
      </c>
      <c r="M397" s="119">
        <v>0</v>
      </c>
      <c r="N397" s="37">
        <f t="shared" si="34"/>
        <v>0</v>
      </c>
    </row>
    <row r="398" spans="1:14" s="38" customFormat="1" ht="16.05" hidden="1" customHeight="1" outlineLevel="1" x14ac:dyDescent="0.25">
      <c r="E398" s="31" t="s">
        <v>304</v>
      </c>
      <c r="F398" s="32"/>
      <c r="G398" s="33" t="s">
        <v>124</v>
      </c>
      <c r="H398" s="33" t="s">
        <v>170</v>
      </c>
      <c r="I398" s="62">
        <v>0.32500000000000001</v>
      </c>
      <c r="J398" s="224">
        <v>226.4</v>
      </c>
      <c r="K398" s="36">
        <v>0</v>
      </c>
      <c r="L398" s="210">
        <f t="shared" si="33"/>
        <v>226.4</v>
      </c>
      <c r="M398" s="119">
        <v>0</v>
      </c>
      <c r="N398" s="37">
        <f t="shared" si="34"/>
        <v>0</v>
      </c>
    </row>
    <row r="399" spans="1:14" s="38" customFormat="1" ht="16.05" hidden="1" customHeight="1" outlineLevel="1" x14ac:dyDescent="0.25">
      <c r="C399" s="38">
        <v>277</v>
      </c>
      <c r="E399" s="251" t="s">
        <v>44</v>
      </c>
      <c r="F399" s="252"/>
      <c r="G399" s="33" t="s">
        <v>124</v>
      </c>
      <c r="H399" s="33" t="s">
        <v>170</v>
      </c>
      <c r="I399" s="62">
        <v>0.33800000000000002</v>
      </c>
      <c r="J399" s="224">
        <v>82.4</v>
      </c>
      <c r="K399" s="36">
        <v>0</v>
      </c>
      <c r="L399" s="210">
        <f t="shared" si="33"/>
        <v>82.4</v>
      </c>
      <c r="M399" s="119">
        <v>0</v>
      </c>
      <c r="N399" s="37">
        <f t="shared" si="34"/>
        <v>0</v>
      </c>
    </row>
    <row r="400" spans="1:14" s="38" customFormat="1" ht="16.05" hidden="1" customHeight="1" outlineLevel="1" x14ac:dyDescent="0.25">
      <c r="C400" s="38">
        <v>278</v>
      </c>
      <c r="E400" s="251" t="s">
        <v>45</v>
      </c>
      <c r="F400" s="252"/>
      <c r="G400" s="33" t="s">
        <v>124</v>
      </c>
      <c r="H400" s="33" t="s">
        <v>170</v>
      </c>
      <c r="I400" s="62">
        <v>0.33800000000000002</v>
      </c>
      <c r="J400" s="224">
        <v>82.4</v>
      </c>
      <c r="K400" s="36">
        <v>0</v>
      </c>
      <c r="L400" s="210">
        <f t="shared" si="33"/>
        <v>82.4</v>
      </c>
      <c r="M400" s="119">
        <v>0</v>
      </c>
      <c r="N400" s="37">
        <f t="shared" si="34"/>
        <v>0</v>
      </c>
    </row>
    <row r="401" spans="3:17" s="38" customFormat="1" ht="16.05" hidden="1" customHeight="1" outlineLevel="1" x14ac:dyDescent="0.25">
      <c r="C401" s="38">
        <v>279</v>
      </c>
      <c r="E401" s="251" t="s">
        <v>46</v>
      </c>
      <c r="F401" s="252"/>
      <c r="G401" s="33" t="s">
        <v>515</v>
      </c>
      <c r="H401" s="33" t="s">
        <v>170</v>
      </c>
      <c r="I401" s="62">
        <v>0.35</v>
      </c>
      <c r="J401" s="224">
        <v>102.4</v>
      </c>
      <c r="K401" s="36">
        <v>0</v>
      </c>
      <c r="L401" s="210">
        <f t="shared" si="33"/>
        <v>102.4</v>
      </c>
      <c r="M401" s="119">
        <v>0</v>
      </c>
      <c r="N401" s="37">
        <f t="shared" si="34"/>
        <v>0</v>
      </c>
    </row>
    <row r="402" spans="3:17" s="38" customFormat="1" ht="16.05" hidden="1" customHeight="1" outlineLevel="1" x14ac:dyDescent="0.25">
      <c r="C402" s="38">
        <v>321</v>
      </c>
      <c r="E402" s="251" t="s">
        <v>282</v>
      </c>
      <c r="F402" s="252"/>
      <c r="G402" s="33" t="s">
        <v>124</v>
      </c>
      <c r="H402" s="33" t="s">
        <v>170</v>
      </c>
      <c r="I402" s="62">
        <v>0.5</v>
      </c>
      <c r="J402" s="224">
        <v>305.60000000000002</v>
      </c>
      <c r="K402" s="36">
        <v>0</v>
      </c>
      <c r="L402" s="210">
        <f t="shared" si="33"/>
        <v>305.60000000000002</v>
      </c>
      <c r="M402" s="119">
        <v>0</v>
      </c>
      <c r="N402" s="37">
        <f t="shared" si="34"/>
        <v>0</v>
      </c>
    </row>
    <row r="403" spans="3:17" ht="25.05" hidden="1" customHeight="1" outlineLevel="1" x14ac:dyDescent="0.3">
      <c r="E403" s="83" t="s">
        <v>122</v>
      </c>
      <c r="F403" s="84"/>
      <c r="G403" s="85"/>
      <c r="H403" s="85"/>
      <c r="I403" s="86"/>
      <c r="J403" s="224"/>
      <c r="K403" s="36"/>
      <c r="L403" s="210"/>
      <c r="M403" s="87"/>
      <c r="N403" s="37"/>
      <c r="O403" s="1"/>
      <c r="Q403" s="1"/>
    </row>
    <row r="404" spans="3:17" s="38" customFormat="1" ht="16.05" hidden="1" customHeight="1" outlineLevel="1" x14ac:dyDescent="0.25">
      <c r="E404" s="251" t="s">
        <v>235</v>
      </c>
      <c r="F404" s="252"/>
      <c r="G404" s="33" t="s">
        <v>515</v>
      </c>
      <c r="H404" s="33" t="s">
        <v>170</v>
      </c>
      <c r="I404" s="62">
        <v>0.185</v>
      </c>
      <c r="J404" s="224">
        <v>180</v>
      </c>
      <c r="K404" s="36">
        <v>0</v>
      </c>
      <c r="L404" s="211">
        <f t="shared" ref="L404:L425" si="35">J404-(J404/100*K404)</f>
        <v>180</v>
      </c>
      <c r="M404" s="121">
        <v>0</v>
      </c>
      <c r="N404" s="51">
        <f t="shared" ref="N404:N425" si="36">M404*L404</f>
        <v>0</v>
      </c>
    </row>
    <row r="405" spans="3:17" s="38" customFormat="1" ht="16.05" hidden="1" customHeight="1" outlineLevel="1" x14ac:dyDescent="0.25">
      <c r="C405" s="38">
        <v>280</v>
      </c>
      <c r="E405" s="251" t="s">
        <v>117</v>
      </c>
      <c r="F405" s="252"/>
      <c r="G405" s="33" t="s">
        <v>515</v>
      </c>
      <c r="H405" s="33" t="s">
        <v>170</v>
      </c>
      <c r="I405" s="62">
        <v>0.27</v>
      </c>
      <c r="J405" s="224">
        <v>193.6</v>
      </c>
      <c r="K405" s="36">
        <v>0</v>
      </c>
      <c r="L405" s="211">
        <f t="shared" si="35"/>
        <v>193.6</v>
      </c>
      <c r="M405" s="121">
        <v>0</v>
      </c>
      <c r="N405" s="51">
        <f t="shared" si="36"/>
        <v>0</v>
      </c>
    </row>
    <row r="406" spans="3:17" s="38" customFormat="1" ht="16.05" hidden="1" customHeight="1" outlineLevel="1" x14ac:dyDescent="0.25">
      <c r="C406" s="38">
        <v>280</v>
      </c>
      <c r="E406" s="259" t="s">
        <v>270</v>
      </c>
      <c r="F406" s="260"/>
      <c r="G406" s="33" t="s">
        <v>515</v>
      </c>
      <c r="H406" s="33" t="s">
        <v>170</v>
      </c>
      <c r="I406" s="62">
        <v>0.27</v>
      </c>
      <c r="J406" s="224">
        <v>183.2</v>
      </c>
      <c r="K406" s="36">
        <v>0</v>
      </c>
      <c r="L406" s="211">
        <f t="shared" si="35"/>
        <v>183.2</v>
      </c>
      <c r="M406" s="121">
        <v>0</v>
      </c>
      <c r="N406" s="51">
        <f t="shared" si="36"/>
        <v>0</v>
      </c>
    </row>
    <row r="407" spans="3:17" s="38" customFormat="1" ht="16.05" hidden="1" customHeight="1" outlineLevel="1" x14ac:dyDescent="0.25">
      <c r="C407" s="38">
        <v>281</v>
      </c>
      <c r="E407" s="251" t="s">
        <v>118</v>
      </c>
      <c r="F407" s="252"/>
      <c r="G407" s="33" t="s">
        <v>515</v>
      </c>
      <c r="H407" s="33" t="s">
        <v>170</v>
      </c>
      <c r="I407" s="62">
        <v>0.23</v>
      </c>
      <c r="J407" s="224">
        <v>108.8</v>
      </c>
      <c r="K407" s="36">
        <v>0</v>
      </c>
      <c r="L407" s="211">
        <f t="shared" si="35"/>
        <v>108.8</v>
      </c>
      <c r="M407" s="121">
        <v>0</v>
      </c>
      <c r="N407" s="51">
        <f t="shared" si="36"/>
        <v>0</v>
      </c>
    </row>
    <row r="408" spans="3:17" s="38" customFormat="1" ht="16.05" hidden="1" customHeight="1" outlineLevel="1" x14ac:dyDescent="0.25">
      <c r="E408" s="251" t="s">
        <v>144</v>
      </c>
      <c r="F408" s="252"/>
      <c r="G408" s="33" t="s">
        <v>515</v>
      </c>
      <c r="H408" s="33" t="s">
        <v>170</v>
      </c>
      <c r="I408" s="62">
        <v>0.19</v>
      </c>
      <c r="J408" s="224">
        <v>243.2</v>
      </c>
      <c r="K408" s="36">
        <v>0</v>
      </c>
      <c r="L408" s="211">
        <f t="shared" si="35"/>
        <v>243.2</v>
      </c>
      <c r="M408" s="121">
        <v>0</v>
      </c>
      <c r="N408" s="51">
        <f t="shared" si="36"/>
        <v>0</v>
      </c>
    </row>
    <row r="409" spans="3:17" s="38" customFormat="1" ht="16.05" hidden="1" customHeight="1" outlineLevel="1" x14ac:dyDescent="0.25">
      <c r="E409" s="251" t="s">
        <v>181</v>
      </c>
      <c r="F409" s="252"/>
      <c r="G409" s="33" t="s">
        <v>515</v>
      </c>
      <c r="H409" s="33" t="s">
        <v>170</v>
      </c>
      <c r="I409" s="62">
        <v>0.19</v>
      </c>
      <c r="J409" s="224">
        <v>243.2</v>
      </c>
      <c r="K409" s="36">
        <v>0</v>
      </c>
      <c r="L409" s="211">
        <f t="shared" si="35"/>
        <v>243.2</v>
      </c>
      <c r="M409" s="121">
        <v>0</v>
      </c>
      <c r="N409" s="51">
        <f t="shared" si="36"/>
        <v>0</v>
      </c>
    </row>
    <row r="410" spans="3:17" s="38" customFormat="1" ht="16.05" hidden="1" customHeight="1" outlineLevel="1" x14ac:dyDescent="0.25">
      <c r="E410" s="251" t="s">
        <v>234</v>
      </c>
      <c r="F410" s="252"/>
      <c r="G410" s="33" t="s">
        <v>515</v>
      </c>
      <c r="H410" s="33" t="s">
        <v>170</v>
      </c>
      <c r="I410" s="62">
        <v>0.16</v>
      </c>
      <c r="J410" s="224">
        <v>131.19999999999999</v>
      </c>
      <c r="K410" s="36">
        <v>0</v>
      </c>
      <c r="L410" s="211">
        <f t="shared" si="35"/>
        <v>131.19999999999999</v>
      </c>
      <c r="M410" s="121">
        <v>0</v>
      </c>
      <c r="N410" s="51">
        <f t="shared" si="36"/>
        <v>0</v>
      </c>
    </row>
    <row r="411" spans="3:17" s="38" customFormat="1" ht="16.05" hidden="1" customHeight="1" outlineLevel="1" x14ac:dyDescent="0.25">
      <c r="E411" s="251" t="s">
        <v>248</v>
      </c>
      <c r="F411" s="252"/>
      <c r="G411" s="33" t="s">
        <v>515</v>
      </c>
      <c r="H411" s="33" t="s">
        <v>170</v>
      </c>
      <c r="I411" s="62">
        <v>0.16</v>
      </c>
      <c r="J411" s="224">
        <v>131.19999999999999</v>
      </c>
      <c r="K411" s="36">
        <v>0</v>
      </c>
      <c r="L411" s="211">
        <f t="shared" si="35"/>
        <v>131.19999999999999</v>
      </c>
      <c r="M411" s="121">
        <v>0</v>
      </c>
      <c r="N411" s="51">
        <f t="shared" si="36"/>
        <v>0</v>
      </c>
    </row>
    <row r="412" spans="3:17" s="38" customFormat="1" ht="16.05" hidden="1" customHeight="1" outlineLevel="1" x14ac:dyDescent="0.25">
      <c r="E412" s="251" t="s">
        <v>236</v>
      </c>
      <c r="F412" s="252"/>
      <c r="G412" s="33" t="s">
        <v>515</v>
      </c>
      <c r="H412" s="33" t="s">
        <v>170</v>
      </c>
      <c r="I412" s="62">
        <v>0.16</v>
      </c>
      <c r="J412" s="224">
        <v>131.19999999999999</v>
      </c>
      <c r="K412" s="36">
        <v>0</v>
      </c>
      <c r="L412" s="211">
        <f t="shared" si="35"/>
        <v>131.19999999999999</v>
      </c>
      <c r="M412" s="121">
        <v>0</v>
      </c>
      <c r="N412" s="51">
        <f t="shared" si="36"/>
        <v>0</v>
      </c>
    </row>
    <row r="413" spans="3:17" s="38" customFormat="1" ht="16.05" hidden="1" customHeight="1" outlineLevel="1" x14ac:dyDescent="0.25">
      <c r="C413" s="38">
        <v>282</v>
      </c>
      <c r="E413" s="251" t="s">
        <v>119</v>
      </c>
      <c r="F413" s="252"/>
      <c r="G413" s="33" t="s">
        <v>515</v>
      </c>
      <c r="H413" s="33" t="s">
        <v>170</v>
      </c>
      <c r="I413" s="62">
        <v>0.17499999999999999</v>
      </c>
      <c r="J413" s="224">
        <v>101.6</v>
      </c>
      <c r="K413" s="36">
        <v>0</v>
      </c>
      <c r="L413" s="211">
        <f t="shared" si="35"/>
        <v>101.6</v>
      </c>
      <c r="M413" s="121">
        <v>0</v>
      </c>
      <c r="N413" s="51">
        <f t="shared" si="36"/>
        <v>0</v>
      </c>
    </row>
    <row r="414" spans="3:17" s="38" customFormat="1" ht="16.05" hidden="1" customHeight="1" outlineLevel="1" x14ac:dyDescent="0.25">
      <c r="E414" s="251" t="s">
        <v>179</v>
      </c>
      <c r="F414" s="252"/>
      <c r="G414" s="33" t="s">
        <v>515</v>
      </c>
      <c r="H414" s="33" t="s">
        <v>170</v>
      </c>
      <c r="I414" s="62">
        <v>0.17499999999999999</v>
      </c>
      <c r="J414" s="224">
        <v>101.6</v>
      </c>
      <c r="K414" s="36">
        <v>0</v>
      </c>
      <c r="L414" s="211">
        <f t="shared" si="35"/>
        <v>101.6</v>
      </c>
      <c r="M414" s="121">
        <v>0</v>
      </c>
      <c r="N414" s="51">
        <f t="shared" si="36"/>
        <v>0</v>
      </c>
    </row>
    <row r="415" spans="3:17" s="38" customFormat="1" ht="16.05" hidden="1" customHeight="1" outlineLevel="1" x14ac:dyDescent="0.25">
      <c r="C415" s="38">
        <v>283</v>
      </c>
      <c r="E415" s="251" t="s">
        <v>132</v>
      </c>
      <c r="F415" s="252"/>
      <c r="G415" s="33" t="s">
        <v>515</v>
      </c>
      <c r="H415" s="33" t="s">
        <v>170</v>
      </c>
      <c r="I415" s="62">
        <v>0.185</v>
      </c>
      <c r="J415" s="224">
        <v>107.2</v>
      </c>
      <c r="K415" s="36">
        <v>0</v>
      </c>
      <c r="L415" s="211">
        <f t="shared" si="35"/>
        <v>107.2</v>
      </c>
      <c r="M415" s="121">
        <v>0</v>
      </c>
      <c r="N415" s="51">
        <f t="shared" si="36"/>
        <v>0</v>
      </c>
    </row>
    <row r="416" spans="3:17" s="38" customFormat="1" ht="16.05" hidden="1" customHeight="1" outlineLevel="1" x14ac:dyDescent="0.25">
      <c r="C416" s="38">
        <v>284</v>
      </c>
      <c r="E416" s="251" t="s">
        <v>128</v>
      </c>
      <c r="F416" s="252"/>
      <c r="G416" s="33" t="s">
        <v>515</v>
      </c>
      <c r="H416" s="33" t="s">
        <v>170</v>
      </c>
      <c r="I416" s="62">
        <v>0.185</v>
      </c>
      <c r="J416" s="224">
        <v>222.4</v>
      </c>
      <c r="K416" s="36">
        <v>0</v>
      </c>
      <c r="L416" s="211">
        <f t="shared" si="35"/>
        <v>222.4</v>
      </c>
      <c r="M416" s="121">
        <v>0</v>
      </c>
      <c r="N416" s="51">
        <f t="shared" si="36"/>
        <v>0</v>
      </c>
    </row>
    <row r="417" spans="1:14" s="38" customFormat="1" ht="16.05" hidden="1" customHeight="1" outlineLevel="1" x14ac:dyDescent="0.25">
      <c r="C417" s="38">
        <v>285</v>
      </c>
      <c r="E417" s="251" t="s">
        <v>129</v>
      </c>
      <c r="F417" s="252"/>
      <c r="G417" s="33" t="s">
        <v>515</v>
      </c>
      <c r="H417" s="33" t="s">
        <v>170</v>
      </c>
      <c r="I417" s="62">
        <v>0.185</v>
      </c>
      <c r="J417" s="224">
        <v>88.8</v>
      </c>
      <c r="K417" s="36">
        <v>0</v>
      </c>
      <c r="L417" s="211">
        <f t="shared" si="35"/>
        <v>88.8</v>
      </c>
      <c r="M417" s="121">
        <v>0</v>
      </c>
      <c r="N417" s="51">
        <f t="shared" si="36"/>
        <v>0</v>
      </c>
    </row>
    <row r="418" spans="1:14" s="38" customFormat="1" ht="16.05" hidden="1" customHeight="1" outlineLevel="1" x14ac:dyDescent="0.25">
      <c r="C418" s="38">
        <v>286</v>
      </c>
      <c r="E418" s="251" t="s">
        <v>140</v>
      </c>
      <c r="F418" s="252"/>
      <c r="G418" s="33" t="s">
        <v>515</v>
      </c>
      <c r="H418" s="33" t="s">
        <v>170</v>
      </c>
      <c r="I418" s="62">
        <v>0.185</v>
      </c>
      <c r="J418" s="224">
        <v>116</v>
      </c>
      <c r="K418" s="36">
        <v>0</v>
      </c>
      <c r="L418" s="211">
        <f t="shared" si="35"/>
        <v>116</v>
      </c>
      <c r="M418" s="121">
        <v>0</v>
      </c>
      <c r="N418" s="51">
        <f t="shared" si="36"/>
        <v>0</v>
      </c>
    </row>
    <row r="419" spans="1:14" s="38" customFormat="1" ht="16.05" hidden="1" customHeight="1" outlineLevel="1" x14ac:dyDescent="0.25">
      <c r="E419" s="251" t="s">
        <v>281</v>
      </c>
      <c r="F419" s="252"/>
      <c r="G419" s="33" t="s">
        <v>515</v>
      </c>
      <c r="H419" s="33" t="s">
        <v>170</v>
      </c>
      <c r="I419" s="62">
        <v>0.185</v>
      </c>
      <c r="J419" s="224">
        <v>125.6</v>
      </c>
      <c r="K419" s="36">
        <v>0</v>
      </c>
      <c r="L419" s="211">
        <f t="shared" si="35"/>
        <v>125.6</v>
      </c>
      <c r="M419" s="121">
        <v>0</v>
      </c>
      <c r="N419" s="51">
        <f t="shared" si="36"/>
        <v>0</v>
      </c>
    </row>
    <row r="420" spans="1:14" s="38" customFormat="1" ht="16.05" hidden="1" customHeight="1" outlineLevel="1" x14ac:dyDescent="0.25">
      <c r="C420" s="38">
        <v>287</v>
      </c>
      <c r="E420" s="251" t="s">
        <v>120</v>
      </c>
      <c r="F420" s="252"/>
      <c r="G420" s="33" t="s">
        <v>515</v>
      </c>
      <c r="H420" s="33" t="s">
        <v>170</v>
      </c>
      <c r="I420" s="62">
        <v>0.17</v>
      </c>
      <c r="J420" s="224">
        <v>77.599999999999994</v>
      </c>
      <c r="K420" s="36">
        <v>0</v>
      </c>
      <c r="L420" s="211">
        <f t="shared" si="35"/>
        <v>77.599999999999994</v>
      </c>
      <c r="M420" s="121">
        <v>0</v>
      </c>
      <c r="N420" s="51">
        <f t="shared" si="36"/>
        <v>0</v>
      </c>
    </row>
    <row r="421" spans="1:14" s="38" customFormat="1" ht="16.05" hidden="1" customHeight="1" outlineLevel="1" x14ac:dyDescent="0.25">
      <c r="C421" s="38">
        <v>288</v>
      </c>
      <c r="E421" s="251" t="s">
        <v>121</v>
      </c>
      <c r="F421" s="252"/>
      <c r="G421" s="33" t="s">
        <v>515</v>
      </c>
      <c r="H421" s="33" t="s">
        <v>170</v>
      </c>
      <c r="I421" s="62">
        <v>0.24</v>
      </c>
      <c r="J421" s="224">
        <v>108.8</v>
      </c>
      <c r="K421" s="36">
        <v>0</v>
      </c>
      <c r="L421" s="211">
        <f t="shared" si="35"/>
        <v>108.8</v>
      </c>
      <c r="M421" s="121">
        <v>0</v>
      </c>
      <c r="N421" s="51">
        <f t="shared" si="36"/>
        <v>0</v>
      </c>
    </row>
    <row r="422" spans="1:14" s="38" customFormat="1" ht="16.05" hidden="1" customHeight="1" outlineLevel="1" x14ac:dyDescent="0.25">
      <c r="C422" s="38">
        <v>289</v>
      </c>
      <c r="E422" s="251" t="s">
        <v>141</v>
      </c>
      <c r="F422" s="252"/>
      <c r="G422" s="33" t="s">
        <v>515</v>
      </c>
      <c r="H422" s="33" t="s">
        <v>170</v>
      </c>
      <c r="I422" s="62">
        <v>0.24</v>
      </c>
      <c r="J422" s="224">
        <v>108.8</v>
      </c>
      <c r="K422" s="36">
        <v>0</v>
      </c>
      <c r="L422" s="211">
        <f t="shared" si="35"/>
        <v>108.8</v>
      </c>
      <c r="M422" s="121">
        <v>0</v>
      </c>
      <c r="N422" s="51">
        <f t="shared" si="36"/>
        <v>0</v>
      </c>
    </row>
    <row r="423" spans="1:14" s="38" customFormat="1" ht="16.05" hidden="1" customHeight="1" outlineLevel="1" x14ac:dyDescent="0.25">
      <c r="E423" s="251" t="s">
        <v>180</v>
      </c>
      <c r="F423" s="252"/>
      <c r="G423" s="33" t="s">
        <v>515</v>
      </c>
      <c r="H423" s="33" t="s">
        <v>170</v>
      </c>
      <c r="I423" s="62">
        <v>0.24</v>
      </c>
      <c r="J423" s="224">
        <v>108.8</v>
      </c>
      <c r="K423" s="36">
        <v>0</v>
      </c>
      <c r="L423" s="211">
        <f t="shared" si="35"/>
        <v>108.8</v>
      </c>
      <c r="M423" s="121">
        <v>0</v>
      </c>
      <c r="N423" s="51">
        <f t="shared" si="36"/>
        <v>0</v>
      </c>
    </row>
    <row r="424" spans="1:14" s="38" customFormat="1" ht="16.05" hidden="1" customHeight="1" outlineLevel="1" x14ac:dyDescent="0.25">
      <c r="C424" s="38">
        <v>290</v>
      </c>
      <c r="E424" s="251" t="s">
        <v>123</v>
      </c>
      <c r="F424" s="252"/>
      <c r="G424" s="48" t="s">
        <v>515</v>
      </c>
      <c r="H424" s="48" t="s">
        <v>170</v>
      </c>
      <c r="I424" s="72">
        <v>0.27</v>
      </c>
      <c r="J424" s="224">
        <v>116.8</v>
      </c>
      <c r="K424" s="36">
        <v>0</v>
      </c>
      <c r="L424" s="212">
        <f t="shared" si="35"/>
        <v>116.8</v>
      </c>
      <c r="M424" s="122">
        <v>0</v>
      </c>
      <c r="N424" s="53">
        <f t="shared" si="36"/>
        <v>0</v>
      </c>
    </row>
    <row r="425" spans="1:14" s="38" customFormat="1" ht="16.05" hidden="1" customHeight="1" outlineLevel="1" thickBot="1" x14ac:dyDescent="0.3">
      <c r="C425" s="38">
        <v>290</v>
      </c>
      <c r="E425" s="251" t="s">
        <v>284</v>
      </c>
      <c r="F425" s="252"/>
      <c r="G425" s="48" t="s">
        <v>515</v>
      </c>
      <c r="H425" s="48" t="s">
        <v>170</v>
      </c>
      <c r="I425" s="72">
        <v>0.27</v>
      </c>
      <c r="J425" s="224">
        <v>76.8</v>
      </c>
      <c r="K425" s="36">
        <v>0</v>
      </c>
      <c r="L425" s="212">
        <f t="shared" si="35"/>
        <v>76.8</v>
      </c>
      <c r="M425" s="122">
        <v>0</v>
      </c>
      <c r="N425" s="53">
        <f t="shared" si="36"/>
        <v>0</v>
      </c>
    </row>
    <row r="426" spans="1:14" s="38" customFormat="1" ht="29.55" customHeight="1" collapsed="1" thickBot="1" x14ac:dyDescent="0.3">
      <c r="A426" s="321" t="s">
        <v>241</v>
      </c>
      <c r="B426" s="322"/>
      <c r="C426" s="323"/>
      <c r="E426" s="133" t="s">
        <v>58</v>
      </c>
      <c r="F426" s="134"/>
      <c r="G426" s="135"/>
      <c r="H426" s="135"/>
      <c r="I426" s="136"/>
      <c r="J426" s="22"/>
      <c r="K426" s="22"/>
      <c r="L426" s="199"/>
      <c r="M426" s="23" t="s">
        <v>64</v>
      </c>
      <c r="N426" s="24">
        <f>SUM(N427:N439)</f>
        <v>0</v>
      </c>
    </row>
    <row r="427" spans="1:14" s="38" customFormat="1" ht="24.75" hidden="1" customHeight="1" outlineLevel="1" x14ac:dyDescent="0.35">
      <c r="E427" s="138" t="s">
        <v>0</v>
      </c>
      <c r="F427" s="88"/>
      <c r="G427" s="89"/>
      <c r="H427" s="89"/>
      <c r="I427" s="90"/>
      <c r="J427" s="224"/>
      <c r="K427" s="91"/>
      <c r="L427" s="200"/>
      <c r="M427" s="92"/>
      <c r="N427" s="37"/>
    </row>
    <row r="428" spans="1:14" s="38" customFormat="1" ht="16.05" hidden="1" customHeight="1" outlineLevel="1" x14ac:dyDescent="0.25">
      <c r="C428" s="38">
        <v>291</v>
      </c>
      <c r="E428" s="251" t="s">
        <v>18</v>
      </c>
      <c r="F428" s="252"/>
      <c r="G428" s="34" t="s">
        <v>515</v>
      </c>
      <c r="H428" s="34" t="s">
        <v>170</v>
      </c>
      <c r="I428" s="75">
        <v>0.6</v>
      </c>
      <c r="J428" s="224">
        <v>42.4</v>
      </c>
      <c r="K428" s="36">
        <v>0</v>
      </c>
      <c r="L428" s="210">
        <f>J428-(J428/100*K428)</f>
        <v>42.4</v>
      </c>
      <c r="M428" s="119">
        <v>0</v>
      </c>
      <c r="N428" s="37">
        <f>M428*L428</f>
        <v>0</v>
      </c>
    </row>
    <row r="429" spans="1:14" s="38" customFormat="1" ht="16.05" hidden="1" customHeight="1" outlineLevel="1" x14ac:dyDescent="0.25">
      <c r="C429" s="38">
        <v>292</v>
      </c>
      <c r="E429" s="251" t="s">
        <v>19</v>
      </c>
      <c r="F429" s="252"/>
      <c r="G429" s="33" t="s">
        <v>515</v>
      </c>
      <c r="H429" s="33" t="s">
        <v>170</v>
      </c>
      <c r="I429" s="62">
        <v>1.5</v>
      </c>
      <c r="J429" s="224">
        <v>68</v>
      </c>
      <c r="K429" s="36">
        <v>0</v>
      </c>
      <c r="L429" s="210">
        <f>J429-(J429/100*K429)</f>
        <v>68</v>
      </c>
      <c r="M429" s="119">
        <v>0</v>
      </c>
      <c r="N429" s="37">
        <f>M429*L429</f>
        <v>0</v>
      </c>
    </row>
    <row r="430" spans="1:14" s="38" customFormat="1" ht="16.05" hidden="1" customHeight="1" outlineLevel="1" x14ac:dyDescent="0.25">
      <c r="C430" s="38">
        <v>293</v>
      </c>
      <c r="E430" s="251" t="s">
        <v>20</v>
      </c>
      <c r="F430" s="252"/>
      <c r="G430" s="34" t="s">
        <v>515</v>
      </c>
      <c r="H430" s="34" t="s">
        <v>170</v>
      </c>
      <c r="I430" s="62">
        <v>0.33</v>
      </c>
      <c r="J430" s="224">
        <v>27.2</v>
      </c>
      <c r="K430" s="36">
        <v>0</v>
      </c>
      <c r="L430" s="210">
        <f>J430-(J430/100*K430)</f>
        <v>27.2</v>
      </c>
      <c r="M430" s="119">
        <v>0</v>
      </c>
      <c r="N430" s="37">
        <f>M430*L430</f>
        <v>0</v>
      </c>
    </row>
    <row r="431" spans="1:14" s="38" customFormat="1" ht="16.05" hidden="1" customHeight="1" outlineLevel="1" x14ac:dyDescent="0.25">
      <c r="C431" s="38">
        <v>294</v>
      </c>
      <c r="E431" s="251" t="s">
        <v>21</v>
      </c>
      <c r="F431" s="252"/>
      <c r="G431" s="34" t="s">
        <v>515</v>
      </c>
      <c r="H431" s="34" t="s">
        <v>170</v>
      </c>
      <c r="I431" s="62">
        <v>0.6</v>
      </c>
      <c r="J431" s="224">
        <v>42.4</v>
      </c>
      <c r="K431" s="36">
        <v>0</v>
      </c>
      <c r="L431" s="210">
        <f>J431-(J431/100*K431)</f>
        <v>42.4</v>
      </c>
      <c r="M431" s="119">
        <v>0</v>
      </c>
      <c r="N431" s="37">
        <f>M431*L431</f>
        <v>0</v>
      </c>
    </row>
    <row r="432" spans="1:14" s="38" customFormat="1" ht="16.05" hidden="1" customHeight="1" outlineLevel="1" x14ac:dyDescent="0.25">
      <c r="C432" s="38">
        <v>295</v>
      </c>
      <c r="E432" s="251" t="s">
        <v>22</v>
      </c>
      <c r="F432" s="252"/>
      <c r="G432" s="33" t="s">
        <v>515</v>
      </c>
      <c r="H432" s="33" t="s">
        <v>170</v>
      </c>
      <c r="I432" s="62">
        <v>1.5</v>
      </c>
      <c r="J432" s="224">
        <v>68</v>
      </c>
      <c r="K432" s="36">
        <v>0</v>
      </c>
      <c r="L432" s="210">
        <f>J432-(J432/100*K432)</f>
        <v>68</v>
      </c>
      <c r="M432" s="119">
        <v>0</v>
      </c>
      <c r="N432" s="37">
        <f>M432*L432</f>
        <v>0</v>
      </c>
    </row>
    <row r="433" spans="3:17" s="38" customFormat="1" ht="24.75" hidden="1" customHeight="1" outlineLevel="1" x14ac:dyDescent="0.35">
      <c r="E433" s="93" t="s">
        <v>15</v>
      </c>
      <c r="F433" s="94"/>
      <c r="G433" s="34"/>
      <c r="H433" s="34"/>
      <c r="I433" s="95"/>
      <c r="J433" s="224"/>
      <c r="K433" s="96"/>
      <c r="L433" s="201"/>
      <c r="M433" s="123"/>
      <c r="N433" s="37"/>
    </row>
    <row r="434" spans="3:17" ht="16.05" hidden="1" customHeight="1" outlineLevel="1" x14ac:dyDescent="0.3">
      <c r="C434" s="1">
        <v>296</v>
      </c>
      <c r="E434" s="251" t="s">
        <v>242</v>
      </c>
      <c r="F434" s="252"/>
      <c r="G434" s="33" t="s">
        <v>515</v>
      </c>
      <c r="H434" s="33" t="s">
        <v>170</v>
      </c>
      <c r="I434" s="97">
        <v>1</v>
      </c>
      <c r="J434" s="224">
        <v>210.4</v>
      </c>
      <c r="K434" s="36">
        <v>0</v>
      </c>
      <c r="L434" s="210">
        <f t="shared" ref="L434:L439" si="37">J434-(J434/100*K434)</f>
        <v>210.4</v>
      </c>
      <c r="M434" s="119">
        <v>0</v>
      </c>
      <c r="N434" s="37">
        <f t="shared" ref="N434:N439" si="38">M434*L434</f>
        <v>0</v>
      </c>
      <c r="O434" s="1"/>
      <c r="Q434" s="1"/>
    </row>
    <row r="435" spans="3:17" ht="16.05" hidden="1" customHeight="1" outlineLevel="1" x14ac:dyDescent="0.3">
      <c r="C435" s="1">
        <v>297</v>
      </c>
      <c r="E435" s="251" t="s">
        <v>243</v>
      </c>
      <c r="F435" s="252"/>
      <c r="G435" s="34" t="s">
        <v>515</v>
      </c>
      <c r="H435" s="34" t="s">
        <v>170</v>
      </c>
      <c r="I435" s="97">
        <v>1</v>
      </c>
      <c r="J435" s="224">
        <v>210.4</v>
      </c>
      <c r="K435" s="36">
        <v>0</v>
      </c>
      <c r="L435" s="210">
        <f t="shared" si="37"/>
        <v>210.4</v>
      </c>
      <c r="M435" s="119">
        <v>0</v>
      </c>
      <c r="N435" s="37">
        <f t="shared" si="38"/>
        <v>0</v>
      </c>
      <c r="O435" s="1"/>
      <c r="Q435" s="1"/>
    </row>
    <row r="436" spans="3:17" ht="16.05" hidden="1" customHeight="1" outlineLevel="1" x14ac:dyDescent="0.3">
      <c r="C436" s="1">
        <v>298</v>
      </c>
      <c r="E436" s="251" t="s">
        <v>244</v>
      </c>
      <c r="F436" s="252"/>
      <c r="G436" s="34" t="s">
        <v>515</v>
      </c>
      <c r="H436" s="34" t="s">
        <v>170</v>
      </c>
      <c r="I436" s="97">
        <v>1</v>
      </c>
      <c r="J436" s="224">
        <v>210.4</v>
      </c>
      <c r="K436" s="36">
        <v>0</v>
      </c>
      <c r="L436" s="210">
        <f t="shared" si="37"/>
        <v>210.4</v>
      </c>
      <c r="M436" s="119">
        <v>0</v>
      </c>
      <c r="N436" s="37">
        <f t="shared" si="38"/>
        <v>0</v>
      </c>
      <c r="O436" s="1"/>
      <c r="Q436" s="1"/>
    </row>
    <row r="437" spans="3:17" ht="16.05" hidden="1" customHeight="1" outlineLevel="1" x14ac:dyDescent="0.3">
      <c r="C437" s="1">
        <v>299</v>
      </c>
      <c r="E437" s="251" t="s">
        <v>245</v>
      </c>
      <c r="F437" s="252"/>
      <c r="G437" s="33" t="s">
        <v>515</v>
      </c>
      <c r="H437" s="33" t="s">
        <v>170</v>
      </c>
      <c r="I437" s="97">
        <v>1</v>
      </c>
      <c r="J437" s="224">
        <v>210.4</v>
      </c>
      <c r="K437" s="36">
        <v>0</v>
      </c>
      <c r="L437" s="210">
        <f t="shared" si="37"/>
        <v>210.4</v>
      </c>
      <c r="M437" s="119">
        <v>0</v>
      </c>
      <c r="N437" s="37">
        <f t="shared" si="38"/>
        <v>0</v>
      </c>
      <c r="O437" s="1"/>
      <c r="Q437" s="1"/>
    </row>
    <row r="438" spans="3:17" ht="16.05" hidden="1" customHeight="1" outlineLevel="1" x14ac:dyDescent="0.3">
      <c r="C438" s="1">
        <v>300</v>
      </c>
      <c r="E438" s="251" t="s">
        <v>246</v>
      </c>
      <c r="F438" s="252"/>
      <c r="G438" s="34" t="s">
        <v>515</v>
      </c>
      <c r="H438" s="34" t="s">
        <v>170</v>
      </c>
      <c r="I438" s="97">
        <v>1</v>
      </c>
      <c r="J438" s="224">
        <v>210.4</v>
      </c>
      <c r="K438" s="36">
        <v>0</v>
      </c>
      <c r="L438" s="210">
        <f t="shared" si="37"/>
        <v>210.4</v>
      </c>
      <c r="M438" s="119">
        <v>0</v>
      </c>
      <c r="N438" s="37">
        <f t="shared" si="38"/>
        <v>0</v>
      </c>
      <c r="O438" s="1"/>
      <c r="Q438" s="1"/>
    </row>
    <row r="439" spans="3:17" ht="16.05" hidden="1" customHeight="1" outlineLevel="1" thickBot="1" x14ac:dyDescent="0.35">
      <c r="C439" s="1">
        <v>301</v>
      </c>
      <c r="E439" s="251" t="s">
        <v>247</v>
      </c>
      <c r="F439" s="252"/>
      <c r="G439" s="34" t="s">
        <v>515</v>
      </c>
      <c r="H439" s="34" t="s">
        <v>170</v>
      </c>
      <c r="I439" s="97">
        <v>1</v>
      </c>
      <c r="J439" s="224">
        <v>210.4</v>
      </c>
      <c r="K439" s="36">
        <v>0</v>
      </c>
      <c r="L439" s="210">
        <f t="shared" si="37"/>
        <v>210.4</v>
      </c>
      <c r="M439" s="119">
        <v>0</v>
      </c>
      <c r="N439" s="37">
        <f t="shared" si="38"/>
        <v>0</v>
      </c>
      <c r="O439" s="1"/>
      <c r="Q439" s="1"/>
    </row>
    <row r="440" spans="3:17" s="38" customFormat="1" ht="29.55" customHeight="1" collapsed="1" thickBot="1" x14ac:dyDescent="0.3">
      <c r="E440" s="133" t="s">
        <v>59</v>
      </c>
      <c r="F440" s="134"/>
      <c r="G440" s="135"/>
      <c r="H440" s="135"/>
      <c r="I440" s="136"/>
      <c r="J440" s="22"/>
      <c r="K440" s="22"/>
      <c r="L440" s="199"/>
      <c r="M440" s="23" t="s">
        <v>64</v>
      </c>
      <c r="N440" s="24">
        <f>SUM(N442:N456)</f>
        <v>0</v>
      </c>
    </row>
    <row r="441" spans="3:17" ht="19.05" hidden="1" customHeight="1" outlineLevel="1" x14ac:dyDescent="0.3">
      <c r="E441" s="100" t="s">
        <v>1</v>
      </c>
      <c r="F441" s="100"/>
      <c r="G441" s="101"/>
      <c r="H441" s="101"/>
      <c r="I441" s="102"/>
      <c r="J441" s="224"/>
      <c r="K441" s="80"/>
      <c r="L441" s="198"/>
      <c r="M441" s="103"/>
      <c r="N441" s="104"/>
      <c r="O441" s="1"/>
      <c r="Q441" s="1"/>
    </row>
    <row r="442" spans="3:17" s="38" customFormat="1" ht="16.05" hidden="1" customHeight="1" outlineLevel="1" x14ac:dyDescent="0.25">
      <c r="E442" s="31" t="s">
        <v>230</v>
      </c>
      <c r="F442" s="32"/>
      <c r="G442" s="33" t="s">
        <v>515</v>
      </c>
      <c r="H442" s="33" t="s">
        <v>170</v>
      </c>
      <c r="I442" s="62">
        <v>0.45</v>
      </c>
      <c r="J442" s="224">
        <v>40.799999999999997</v>
      </c>
      <c r="K442" s="36">
        <v>0</v>
      </c>
      <c r="L442" s="210">
        <f t="shared" ref="L442:L456" si="39">J442-(J442/100*K442)</f>
        <v>40.799999999999997</v>
      </c>
      <c r="M442" s="119">
        <v>0</v>
      </c>
      <c r="N442" s="37">
        <f t="shared" ref="N442:N456" si="40">M442*L442</f>
        <v>0</v>
      </c>
    </row>
    <row r="443" spans="3:17" s="38" customFormat="1" ht="16.05" hidden="1" customHeight="1" outlineLevel="1" x14ac:dyDescent="0.25">
      <c r="E443" s="31" t="s">
        <v>231</v>
      </c>
      <c r="F443" s="32"/>
      <c r="G443" s="33" t="s">
        <v>124</v>
      </c>
      <c r="H443" s="33" t="s">
        <v>170</v>
      </c>
      <c r="I443" s="62">
        <v>0.45</v>
      </c>
      <c r="J443" s="224">
        <v>40.799999999999997</v>
      </c>
      <c r="K443" s="36">
        <v>0</v>
      </c>
      <c r="L443" s="210">
        <f t="shared" si="39"/>
        <v>40.799999999999997</v>
      </c>
      <c r="M443" s="119">
        <v>0</v>
      </c>
      <c r="N443" s="37">
        <f t="shared" si="40"/>
        <v>0</v>
      </c>
    </row>
    <row r="444" spans="3:17" s="38" customFormat="1" ht="16.05" hidden="1" customHeight="1" outlineLevel="1" x14ac:dyDescent="0.25">
      <c r="E444" s="31" t="s">
        <v>231</v>
      </c>
      <c r="F444" s="32"/>
      <c r="G444" s="33" t="s">
        <v>515</v>
      </c>
      <c r="H444" s="33" t="s">
        <v>170</v>
      </c>
      <c r="I444" s="62">
        <v>0.9</v>
      </c>
      <c r="J444" s="224">
        <v>73.599999999999994</v>
      </c>
      <c r="K444" s="36">
        <v>0</v>
      </c>
      <c r="L444" s="210">
        <f t="shared" si="39"/>
        <v>73.599999999999994</v>
      </c>
      <c r="M444" s="119">
        <v>0</v>
      </c>
      <c r="N444" s="37">
        <f t="shared" si="40"/>
        <v>0</v>
      </c>
    </row>
    <row r="445" spans="3:17" s="38" customFormat="1" ht="16.05" hidden="1" customHeight="1" outlineLevel="1" x14ac:dyDescent="0.25">
      <c r="E445" s="31" t="s">
        <v>232</v>
      </c>
      <c r="F445" s="32"/>
      <c r="G445" s="33" t="s">
        <v>124</v>
      </c>
      <c r="H445" s="33" t="s">
        <v>170</v>
      </c>
      <c r="I445" s="62">
        <v>0.9</v>
      </c>
      <c r="J445" s="224">
        <v>73.599999999999994</v>
      </c>
      <c r="K445" s="36">
        <v>0</v>
      </c>
      <c r="L445" s="210">
        <f t="shared" si="39"/>
        <v>73.599999999999994</v>
      </c>
      <c r="M445" s="119">
        <v>0</v>
      </c>
      <c r="N445" s="37">
        <f t="shared" si="40"/>
        <v>0</v>
      </c>
    </row>
    <row r="446" spans="3:17" s="38" customFormat="1" ht="16.05" hidden="1" customHeight="1" outlineLevel="1" x14ac:dyDescent="0.25">
      <c r="C446" s="38">
        <v>306</v>
      </c>
      <c r="E446" s="251" t="s">
        <v>2</v>
      </c>
      <c r="F446" s="252"/>
      <c r="G446" s="33" t="s">
        <v>515</v>
      </c>
      <c r="H446" s="33" t="s">
        <v>170</v>
      </c>
      <c r="I446" s="62">
        <v>0.9</v>
      </c>
      <c r="J446" s="224">
        <v>89.6</v>
      </c>
      <c r="K446" s="36">
        <v>0</v>
      </c>
      <c r="L446" s="210">
        <f t="shared" si="39"/>
        <v>89.6</v>
      </c>
      <c r="M446" s="119">
        <v>0</v>
      </c>
      <c r="N446" s="37">
        <f t="shared" si="40"/>
        <v>0</v>
      </c>
    </row>
    <row r="447" spans="3:17" s="38" customFormat="1" ht="16.05" hidden="1" customHeight="1" outlineLevel="1" x14ac:dyDescent="0.25">
      <c r="C447" s="38">
        <v>307</v>
      </c>
      <c r="E447" s="251" t="s">
        <v>3</v>
      </c>
      <c r="F447" s="252"/>
      <c r="G447" s="33" t="s">
        <v>515</v>
      </c>
      <c r="H447" s="33" t="s">
        <v>170</v>
      </c>
      <c r="I447" s="62">
        <v>0.9</v>
      </c>
      <c r="J447" s="224">
        <v>89.6</v>
      </c>
      <c r="K447" s="36">
        <v>0</v>
      </c>
      <c r="L447" s="210">
        <f t="shared" si="39"/>
        <v>89.6</v>
      </c>
      <c r="M447" s="119">
        <v>0</v>
      </c>
      <c r="N447" s="37">
        <f t="shared" si="40"/>
        <v>0</v>
      </c>
    </row>
    <row r="448" spans="3:17" s="38" customFormat="1" ht="16.05" hidden="1" customHeight="1" outlineLevel="1" x14ac:dyDescent="0.25">
      <c r="C448" s="38">
        <v>308</v>
      </c>
      <c r="E448" s="251" t="s">
        <v>47</v>
      </c>
      <c r="F448" s="252"/>
      <c r="G448" s="33" t="s">
        <v>515</v>
      </c>
      <c r="H448" s="33" t="s">
        <v>170</v>
      </c>
      <c r="I448" s="62">
        <v>0.9</v>
      </c>
      <c r="J448" s="224">
        <v>89.6</v>
      </c>
      <c r="K448" s="36">
        <v>0</v>
      </c>
      <c r="L448" s="210">
        <f t="shared" si="39"/>
        <v>89.6</v>
      </c>
      <c r="M448" s="119">
        <v>0</v>
      </c>
      <c r="N448" s="37">
        <f t="shared" si="40"/>
        <v>0</v>
      </c>
    </row>
    <row r="449" spans="3:17" s="38" customFormat="1" ht="16.05" hidden="1" customHeight="1" outlineLevel="1" x14ac:dyDescent="0.25">
      <c r="C449" s="38">
        <v>309</v>
      </c>
      <c r="E449" s="251" t="s">
        <v>48</v>
      </c>
      <c r="F449" s="252"/>
      <c r="G449" s="33" t="s">
        <v>515</v>
      </c>
      <c r="H449" s="33" t="s">
        <v>170</v>
      </c>
      <c r="I449" s="62">
        <v>0.9</v>
      </c>
      <c r="J449" s="224">
        <v>89.6</v>
      </c>
      <c r="K449" s="36">
        <v>0</v>
      </c>
      <c r="L449" s="210">
        <f t="shared" si="39"/>
        <v>89.6</v>
      </c>
      <c r="M449" s="119">
        <v>0</v>
      </c>
      <c r="N449" s="37">
        <f t="shared" si="40"/>
        <v>0</v>
      </c>
    </row>
    <row r="450" spans="3:17" s="38" customFormat="1" ht="16.05" hidden="1" customHeight="1" outlineLevel="1" x14ac:dyDescent="0.25">
      <c r="C450" s="38">
        <v>310</v>
      </c>
      <c r="E450" s="251" t="s">
        <v>49</v>
      </c>
      <c r="F450" s="252"/>
      <c r="G450" s="33" t="s">
        <v>515</v>
      </c>
      <c r="H450" s="33" t="s">
        <v>170</v>
      </c>
      <c r="I450" s="62">
        <v>0.9</v>
      </c>
      <c r="J450" s="224">
        <v>89.6</v>
      </c>
      <c r="K450" s="36">
        <v>0</v>
      </c>
      <c r="L450" s="210">
        <f t="shared" si="39"/>
        <v>89.6</v>
      </c>
      <c r="M450" s="119">
        <v>0</v>
      </c>
      <c r="N450" s="37">
        <f t="shared" si="40"/>
        <v>0</v>
      </c>
    </row>
    <row r="451" spans="3:17" s="38" customFormat="1" ht="16.05" hidden="1" customHeight="1" outlineLevel="1" x14ac:dyDescent="0.25">
      <c r="C451" s="38">
        <v>311</v>
      </c>
      <c r="E451" s="305" t="s">
        <v>50</v>
      </c>
      <c r="F451" s="306"/>
      <c r="G451" s="33" t="s">
        <v>515</v>
      </c>
      <c r="H451" s="33" t="s">
        <v>170</v>
      </c>
      <c r="I451" s="62">
        <v>0.45</v>
      </c>
      <c r="J451" s="224">
        <v>62.4</v>
      </c>
      <c r="K451" s="36">
        <v>0</v>
      </c>
      <c r="L451" s="210">
        <f t="shared" si="39"/>
        <v>62.4</v>
      </c>
      <c r="M451" s="119">
        <v>0</v>
      </c>
      <c r="N451" s="37">
        <f t="shared" si="40"/>
        <v>0</v>
      </c>
    </row>
    <row r="452" spans="3:17" s="38" customFormat="1" ht="16.05" hidden="1" customHeight="1" outlineLevel="1" x14ac:dyDescent="0.25">
      <c r="C452" s="38">
        <v>312</v>
      </c>
      <c r="E452" s="305" t="s">
        <v>51</v>
      </c>
      <c r="F452" s="306"/>
      <c r="G452" s="33" t="s">
        <v>124</v>
      </c>
      <c r="H452" s="33" t="s">
        <v>170</v>
      </c>
      <c r="I452" s="62">
        <v>0.45</v>
      </c>
      <c r="J452" s="224">
        <v>62.4</v>
      </c>
      <c r="K452" s="36">
        <v>0</v>
      </c>
      <c r="L452" s="210">
        <f t="shared" si="39"/>
        <v>62.4</v>
      </c>
      <c r="M452" s="119">
        <v>0</v>
      </c>
      <c r="N452" s="37">
        <f t="shared" si="40"/>
        <v>0</v>
      </c>
    </row>
    <row r="453" spans="3:17" s="38" customFormat="1" ht="16.05" hidden="1" customHeight="1" outlineLevel="1" x14ac:dyDescent="0.25">
      <c r="E453" s="305" t="s">
        <v>272</v>
      </c>
      <c r="F453" s="306"/>
      <c r="G453" s="33" t="s">
        <v>124</v>
      </c>
      <c r="H453" s="33" t="s">
        <v>170</v>
      </c>
      <c r="I453" s="62">
        <v>0.45</v>
      </c>
      <c r="J453" s="224">
        <v>62.4</v>
      </c>
      <c r="K453" s="36">
        <v>0</v>
      </c>
      <c r="L453" s="210">
        <f t="shared" si="39"/>
        <v>62.4</v>
      </c>
      <c r="M453" s="119">
        <v>0</v>
      </c>
      <c r="N453" s="37">
        <f t="shared" si="40"/>
        <v>0</v>
      </c>
    </row>
    <row r="454" spans="3:17" s="38" customFormat="1" ht="16.05" hidden="1" customHeight="1" outlineLevel="1" x14ac:dyDescent="0.25">
      <c r="C454" s="38">
        <v>313</v>
      </c>
      <c r="E454" s="305" t="s">
        <v>52</v>
      </c>
      <c r="F454" s="306"/>
      <c r="G454" s="33" t="s">
        <v>515</v>
      </c>
      <c r="H454" s="33" t="s">
        <v>170</v>
      </c>
      <c r="I454" s="62">
        <v>0.45</v>
      </c>
      <c r="J454" s="224">
        <v>62.4</v>
      </c>
      <c r="K454" s="36">
        <v>0</v>
      </c>
      <c r="L454" s="210">
        <f t="shared" si="39"/>
        <v>62.4</v>
      </c>
      <c r="M454" s="119">
        <v>0</v>
      </c>
      <c r="N454" s="37">
        <f t="shared" si="40"/>
        <v>0</v>
      </c>
    </row>
    <row r="455" spans="3:17" s="38" customFormat="1" ht="16.05" hidden="1" customHeight="1" outlineLevel="1" x14ac:dyDescent="0.25">
      <c r="C455" s="38">
        <v>314</v>
      </c>
      <c r="E455" s="305" t="s">
        <v>53</v>
      </c>
      <c r="F455" s="306"/>
      <c r="G455" s="33" t="s">
        <v>124</v>
      </c>
      <c r="H455" s="33" t="s">
        <v>170</v>
      </c>
      <c r="I455" s="62">
        <v>0.45</v>
      </c>
      <c r="J455" s="224">
        <v>62.4</v>
      </c>
      <c r="K455" s="36">
        <v>0</v>
      </c>
      <c r="L455" s="210">
        <f t="shared" si="39"/>
        <v>62.4</v>
      </c>
      <c r="M455" s="119">
        <v>0</v>
      </c>
      <c r="N455" s="37">
        <f t="shared" si="40"/>
        <v>0</v>
      </c>
    </row>
    <row r="456" spans="3:17" s="38" customFormat="1" ht="16.05" hidden="1" customHeight="1" outlineLevel="1" thickBot="1" x14ac:dyDescent="0.3">
      <c r="E456" s="305" t="s">
        <v>229</v>
      </c>
      <c r="F456" s="306"/>
      <c r="G456" s="33" t="s">
        <v>124</v>
      </c>
      <c r="H456" s="33" t="s">
        <v>170</v>
      </c>
      <c r="I456" s="62">
        <v>0.45</v>
      </c>
      <c r="J456" s="224">
        <v>62.4</v>
      </c>
      <c r="K456" s="36">
        <v>0</v>
      </c>
      <c r="L456" s="210">
        <f t="shared" si="39"/>
        <v>62.4</v>
      </c>
      <c r="M456" s="119">
        <v>0</v>
      </c>
      <c r="N456" s="37">
        <f t="shared" si="40"/>
        <v>0</v>
      </c>
    </row>
    <row r="457" spans="3:17" s="38" customFormat="1" ht="29.55" customHeight="1" collapsed="1" thickBot="1" x14ac:dyDescent="0.3">
      <c r="E457" s="133" t="s">
        <v>148</v>
      </c>
      <c r="F457" s="134"/>
      <c r="G457" s="141"/>
      <c r="H457" s="135"/>
      <c r="I457" s="136"/>
      <c r="J457" s="22"/>
      <c r="K457" s="22"/>
      <c r="L457" s="199"/>
      <c r="M457" s="23" t="s">
        <v>64</v>
      </c>
      <c r="N457" s="24">
        <f>SUM(N459:N468)</f>
        <v>0</v>
      </c>
    </row>
    <row r="458" spans="3:17" ht="19.05" hidden="1" customHeight="1" outlineLevel="1" x14ac:dyDescent="0.3">
      <c r="E458" s="192" t="s">
        <v>153</v>
      </c>
      <c r="F458" s="193"/>
      <c r="G458" s="193"/>
      <c r="H458" s="193"/>
      <c r="I458" s="193"/>
      <c r="J458" s="224"/>
      <c r="K458" s="193"/>
      <c r="L458" s="193"/>
      <c r="M458" s="193"/>
      <c r="N458" s="194"/>
      <c r="O458" s="1"/>
      <c r="Q458" s="1"/>
    </row>
    <row r="459" spans="3:17" s="38" customFormat="1" ht="16.05" hidden="1" customHeight="1" outlineLevel="1" x14ac:dyDescent="0.25">
      <c r="E459" s="251" t="s">
        <v>149</v>
      </c>
      <c r="F459" s="252"/>
      <c r="G459" s="33" t="s">
        <v>515</v>
      </c>
      <c r="H459" s="33" t="s">
        <v>170</v>
      </c>
      <c r="I459" s="62">
        <v>1</v>
      </c>
      <c r="J459" s="224">
        <v>270</v>
      </c>
      <c r="K459" s="50">
        <v>0</v>
      </c>
      <c r="L459" s="210">
        <f t="shared" ref="L459:L468" si="41">J459-(J459/100*K459)</f>
        <v>270</v>
      </c>
      <c r="M459" s="121">
        <v>0</v>
      </c>
      <c r="N459" s="146">
        <f t="shared" ref="N459:N468" si="42">M459*L459</f>
        <v>0</v>
      </c>
    </row>
    <row r="460" spans="3:17" s="38" customFormat="1" ht="16.05" hidden="1" customHeight="1" outlineLevel="1" x14ac:dyDescent="0.25">
      <c r="E460" s="251" t="s">
        <v>151</v>
      </c>
      <c r="F460" s="252"/>
      <c r="G460" s="33" t="s">
        <v>515</v>
      </c>
      <c r="H460" s="33" t="s">
        <v>170</v>
      </c>
      <c r="I460" s="62">
        <v>1</v>
      </c>
      <c r="J460" s="224">
        <v>72</v>
      </c>
      <c r="K460" s="50">
        <v>0</v>
      </c>
      <c r="L460" s="210">
        <f t="shared" si="41"/>
        <v>72</v>
      </c>
      <c r="M460" s="121">
        <v>0</v>
      </c>
      <c r="N460" s="37">
        <f t="shared" si="42"/>
        <v>0</v>
      </c>
    </row>
    <row r="461" spans="3:17" s="38" customFormat="1" ht="16.05" hidden="1" customHeight="1" outlineLevel="1" x14ac:dyDescent="0.25">
      <c r="E461" s="251" t="s">
        <v>150</v>
      </c>
      <c r="F461" s="252"/>
      <c r="G461" s="33" t="s">
        <v>515</v>
      </c>
      <c r="H461" s="33" t="s">
        <v>170</v>
      </c>
      <c r="I461" s="62">
        <v>1</v>
      </c>
      <c r="J461" s="224">
        <v>68</v>
      </c>
      <c r="K461" s="50">
        <v>0</v>
      </c>
      <c r="L461" s="210">
        <f t="shared" si="41"/>
        <v>68</v>
      </c>
      <c r="M461" s="121">
        <v>0</v>
      </c>
      <c r="N461" s="146">
        <f t="shared" si="42"/>
        <v>0</v>
      </c>
    </row>
    <row r="462" spans="3:17" s="38" customFormat="1" ht="16.05" hidden="1" customHeight="1" outlineLevel="1" x14ac:dyDescent="0.25">
      <c r="E462" s="251" t="s">
        <v>152</v>
      </c>
      <c r="F462" s="252"/>
      <c r="G462" s="33" t="s">
        <v>515</v>
      </c>
      <c r="H462" s="33" t="s">
        <v>170</v>
      </c>
      <c r="I462" s="62">
        <v>1</v>
      </c>
      <c r="J462" s="224">
        <v>64.8</v>
      </c>
      <c r="K462" s="50">
        <v>0</v>
      </c>
      <c r="L462" s="210">
        <f t="shared" si="41"/>
        <v>64.8</v>
      </c>
      <c r="M462" s="121">
        <v>0</v>
      </c>
      <c r="N462" s="37">
        <f t="shared" si="42"/>
        <v>0</v>
      </c>
    </row>
    <row r="463" spans="3:17" s="38" customFormat="1" ht="16.05" hidden="1" customHeight="1" outlineLevel="1" x14ac:dyDescent="0.25">
      <c r="E463" s="251" t="s">
        <v>154</v>
      </c>
      <c r="F463" s="252"/>
      <c r="G463" s="33" t="s">
        <v>515</v>
      </c>
      <c r="H463" s="33" t="s">
        <v>170</v>
      </c>
      <c r="I463" s="62">
        <v>1</v>
      </c>
      <c r="J463" s="224">
        <v>64.8</v>
      </c>
      <c r="K463" s="50">
        <v>0</v>
      </c>
      <c r="L463" s="210">
        <f t="shared" si="41"/>
        <v>64.8</v>
      </c>
      <c r="M463" s="121">
        <v>0</v>
      </c>
      <c r="N463" s="37">
        <f t="shared" si="42"/>
        <v>0</v>
      </c>
    </row>
    <row r="464" spans="3:17" s="38" customFormat="1" ht="16.05" hidden="1" customHeight="1" outlineLevel="1" x14ac:dyDescent="0.25">
      <c r="E464" s="251" t="s">
        <v>155</v>
      </c>
      <c r="F464" s="252"/>
      <c r="G464" s="33" t="s">
        <v>515</v>
      </c>
      <c r="H464" s="33" t="s">
        <v>170</v>
      </c>
      <c r="I464" s="62">
        <v>1</v>
      </c>
      <c r="J464" s="224">
        <v>97.6</v>
      </c>
      <c r="K464" s="50">
        <v>0</v>
      </c>
      <c r="L464" s="210">
        <f t="shared" si="41"/>
        <v>97.6</v>
      </c>
      <c r="M464" s="121">
        <v>0</v>
      </c>
      <c r="N464" s="37">
        <f t="shared" si="42"/>
        <v>0</v>
      </c>
    </row>
    <row r="465" spans="3:17" s="38" customFormat="1" ht="16.05" hidden="1" customHeight="1" outlineLevel="1" x14ac:dyDescent="0.25">
      <c r="E465" s="251" t="s">
        <v>156</v>
      </c>
      <c r="F465" s="252"/>
      <c r="G465" s="33" t="s">
        <v>515</v>
      </c>
      <c r="H465" s="33" t="s">
        <v>170</v>
      </c>
      <c r="I465" s="62">
        <v>1</v>
      </c>
      <c r="J465" s="224">
        <v>90.4</v>
      </c>
      <c r="K465" s="50">
        <v>0</v>
      </c>
      <c r="L465" s="210">
        <f t="shared" si="41"/>
        <v>90.4</v>
      </c>
      <c r="M465" s="121">
        <v>0</v>
      </c>
      <c r="N465" s="37">
        <f t="shared" si="42"/>
        <v>0</v>
      </c>
    </row>
    <row r="466" spans="3:17" s="38" customFormat="1" ht="16.05" hidden="1" customHeight="1" outlineLevel="1" x14ac:dyDescent="0.25">
      <c r="E466" s="251" t="s">
        <v>159</v>
      </c>
      <c r="F466" s="252"/>
      <c r="G466" s="33" t="s">
        <v>515</v>
      </c>
      <c r="H466" s="33" t="s">
        <v>170</v>
      </c>
      <c r="I466" s="62">
        <v>1</v>
      </c>
      <c r="J466" s="224">
        <v>60.8</v>
      </c>
      <c r="K466" s="50">
        <v>0</v>
      </c>
      <c r="L466" s="210">
        <f t="shared" si="41"/>
        <v>60.8</v>
      </c>
      <c r="M466" s="121">
        <v>0</v>
      </c>
      <c r="N466" s="37">
        <f t="shared" si="42"/>
        <v>0</v>
      </c>
    </row>
    <row r="467" spans="3:17" s="38" customFormat="1" ht="16.05" hidden="1" customHeight="1" outlineLevel="1" x14ac:dyDescent="0.25">
      <c r="E467" s="251" t="s">
        <v>160</v>
      </c>
      <c r="F467" s="252"/>
      <c r="G467" s="33" t="s">
        <v>515</v>
      </c>
      <c r="H467" s="33" t="s">
        <v>170</v>
      </c>
      <c r="I467" s="62">
        <v>2</v>
      </c>
      <c r="J467" s="224">
        <v>137.6</v>
      </c>
      <c r="K467" s="50">
        <v>0</v>
      </c>
      <c r="L467" s="210">
        <f t="shared" si="41"/>
        <v>137.6</v>
      </c>
      <c r="M467" s="121">
        <v>0</v>
      </c>
      <c r="N467" s="37">
        <f t="shared" si="42"/>
        <v>0</v>
      </c>
    </row>
    <row r="468" spans="3:17" s="38" customFormat="1" ht="16.05" hidden="1" customHeight="1" outlineLevel="1" thickBot="1" x14ac:dyDescent="0.3">
      <c r="E468" s="251" t="s">
        <v>237</v>
      </c>
      <c r="F468" s="252"/>
      <c r="G468" s="33" t="s">
        <v>515</v>
      </c>
      <c r="H468" s="33" t="s">
        <v>170</v>
      </c>
      <c r="I468" s="62">
        <v>10</v>
      </c>
      <c r="J468" s="224">
        <v>605.6</v>
      </c>
      <c r="K468" s="50">
        <v>0</v>
      </c>
      <c r="L468" s="210">
        <f t="shared" si="41"/>
        <v>605.6</v>
      </c>
      <c r="M468" s="121">
        <v>0</v>
      </c>
      <c r="N468" s="37">
        <f t="shared" si="42"/>
        <v>0</v>
      </c>
    </row>
    <row r="469" spans="3:17" ht="31.95" customHeight="1" collapsed="1" thickBot="1" x14ac:dyDescent="0.35">
      <c r="E469" s="133" t="s">
        <v>321</v>
      </c>
      <c r="F469" s="134"/>
      <c r="G469" s="135"/>
      <c r="H469" s="135"/>
      <c r="I469" s="136"/>
      <c r="J469" s="22"/>
      <c r="K469" s="22"/>
      <c r="L469" s="199"/>
      <c r="M469" s="23" t="s">
        <v>64</v>
      </c>
      <c r="N469" s="24">
        <f>SUM(N471:N492)</f>
        <v>0</v>
      </c>
      <c r="O469" s="1"/>
      <c r="Q469" s="1"/>
    </row>
    <row r="470" spans="3:17" ht="24.75" hidden="1" customHeight="1" outlineLevel="1" x14ac:dyDescent="0.3">
      <c r="E470" s="76" t="s">
        <v>4</v>
      </c>
      <c r="F470" s="105"/>
      <c r="G470" s="106"/>
      <c r="H470" s="106"/>
      <c r="I470" s="79"/>
      <c r="J470" s="224"/>
      <c r="K470" s="80"/>
      <c r="L470" s="198"/>
      <c r="M470" s="81"/>
      <c r="N470" s="82"/>
      <c r="O470" s="1"/>
      <c r="Q470" s="1"/>
    </row>
    <row r="471" spans="3:17" ht="16.05" hidden="1" customHeight="1" outlineLevel="1" x14ac:dyDescent="0.3">
      <c r="C471" s="1">
        <v>328</v>
      </c>
      <c r="E471" s="327" t="s">
        <v>5</v>
      </c>
      <c r="F471" s="328"/>
      <c r="G471" s="107" t="s">
        <v>500</v>
      </c>
      <c r="H471" s="107" t="s">
        <v>170</v>
      </c>
      <c r="I471" s="108">
        <v>0.5</v>
      </c>
      <c r="J471" s="224">
        <v>85.6</v>
      </c>
      <c r="K471" s="36">
        <v>0</v>
      </c>
      <c r="L471" s="210">
        <f t="shared" ref="L471:L480" si="43">J471-(J471/100*K471)</f>
        <v>85.6</v>
      </c>
      <c r="M471" s="119">
        <v>0</v>
      </c>
      <c r="N471" s="37">
        <f t="shared" ref="N471:N480" si="44">M471*L471</f>
        <v>0</v>
      </c>
      <c r="O471" s="1"/>
      <c r="Q471" s="1"/>
    </row>
    <row r="472" spans="3:17" ht="16.05" hidden="1" customHeight="1" outlineLevel="1" x14ac:dyDescent="0.3">
      <c r="C472" s="1">
        <v>329</v>
      </c>
      <c r="E472" s="327" t="s">
        <v>6</v>
      </c>
      <c r="F472" s="328"/>
      <c r="G472" s="107" t="s">
        <v>500</v>
      </c>
      <c r="H472" s="107" t="s">
        <v>170</v>
      </c>
      <c r="I472" s="108">
        <v>0.25</v>
      </c>
      <c r="J472" s="224">
        <v>132.80000000000001</v>
      </c>
      <c r="K472" s="36">
        <v>0</v>
      </c>
      <c r="L472" s="210">
        <f t="shared" si="43"/>
        <v>132.80000000000001</v>
      </c>
      <c r="M472" s="119">
        <v>0</v>
      </c>
      <c r="N472" s="37">
        <f t="shared" si="44"/>
        <v>0</v>
      </c>
      <c r="O472" s="1"/>
      <c r="Q472" s="1"/>
    </row>
    <row r="473" spans="3:17" ht="16.05" hidden="1" customHeight="1" outlineLevel="1" x14ac:dyDescent="0.3">
      <c r="C473" s="1">
        <v>330</v>
      </c>
      <c r="E473" s="327" t="s">
        <v>7</v>
      </c>
      <c r="F473" s="328"/>
      <c r="G473" s="107" t="s">
        <v>500</v>
      </c>
      <c r="H473" s="107" t="s">
        <v>170</v>
      </c>
      <c r="I473" s="108">
        <v>0.33</v>
      </c>
      <c r="J473" s="224">
        <v>148.80000000000001</v>
      </c>
      <c r="K473" s="36">
        <v>0</v>
      </c>
      <c r="L473" s="210">
        <f t="shared" si="43"/>
        <v>148.80000000000001</v>
      </c>
      <c r="M473" s="119">
        <v>0</v>
      </c>
      <c r="N473" s="146">
        <f t="shared" si="44"/>
        <v>0</v>
      </c>
      <c r="O473" s="1"/>
      <c r="Q473" s="1"/>
    </row>
    <row r="474" spans="3:17" ht="16.05" hidden="1" customHeight="1" outlineLevel="1" x14ac:dyDescent="0.3">
      <c r="C474" s="1">
        <v>331</v>
      </c>
      <c r="E474" s="327" t="s">
        <v>8</v>
      </c>
      <c r="F474" s="328"/>
      <c r="G474" s="107" t="s">
        <v>500</v>
      </c>
      <c r="H474" s="107" t="s">
        <v>170</v>
      </c>
      <c r="I474" s="108">
        <v>0.33</v>
      </c>
      <c r="J474" s="224">
        <v>162.4</v>
      </c>
      <c r="K474" s="36">
        <v>0</v>
      </c>
      <c r="L474" s="210">
        <f t="shared" si="43"/>
        <v>162.4</v>
      </c>
      <c r="M474" s="119">
        <v>0</v>
      </c>
      <c r="N474" s="37">
        <f t="shared" si="44"/>
        <v>0</v>
      </c>
      <c r="O474" s="1"/>
      <c r="Q474" s="1"/>
    </row>
    <row r="475" spans="3:17" ht="16.05" hidden="1" customHeight="1" outlineLevel="1" x14ac:dyDescent="0.3">
      <c r="C475" s="1">
        <v>332</v>
      </c>
      <c r="E475" s="327" t="s">
        <v>9</v>
      </c>
      <c r="F475" s="328"/>
      <c r="G475" s="107" t="s">
        <v>500</v>
      </c>
      <c r="H475" s="107" t="s">
        <v>170</v>
      </c>
      <c r="I475" s="108">
        <v>0.25</v>
      </c>
      <c r="J475" s="224">
        <v>144</v>
      </c>
      <c r="K475" s="36">
        <v>0</v>
      </c>
      <c r="L475" s="210">
        <f t="shared" si="43"/>
        <v>144</v>
      </c>
      <c r="M475" s="119">
        <v>0</v>
      </c>
      <c r="N475" s="37">
        <f t="shared" si="44"/>
        <v>0</v>
      </c>
      <c r="O475" s="1"/>
      <c r="Q475" s="1"/>
    </row>
    <row r="476" spans="3:17" ht="16.05" hidden="1" customHeight="1" outlineLevel="1" x14ac:dyDescent="0.3">
      <c r="C476" s="1">
        <v>333</v>
      </c>
      <c r="E476" s="327" t="s">
        <v>10</v>
      </c>
      <c r="F476" s="328"/>
      <c r="G476" s="107" t="s">
        <v>500</v>
      </c>
      <c r="H476" s="107" t="s">
        <v>170</v>
      </c>
      <c r="I476" s="108">
        <v>0.25</v>
      </c>
      <c r="J476" s="224">
        <v>84</v>
      </c>
      <c r="K476" s="36">
        <v>0</v>
      </c>
      <c r="L476" s="210">
        <f t="shared" si="43"/>
        <v>84</v>
      </c>
      <c r="M476" s="119">
        <v>0</v>
      </c>
      <c r="N476" s="146">
        <f t="shared" si="44"/>
        <v>0</v>
      </c>
      <c r="O476" s="1"/>
      <c r="Q476" s="1"/>
    </row>
    <row r="477" spans="3:17" ht="16.05" hidden="1" customHeight="1" outlineLevel="1" x14ac:dyDescent="0.3">
      <c r="C477" s="1">
        <v>334</v>
      </c>
      <c r="E477" s="327" t="s">
        <v>11</v>
      </c>
      <c r="F477" s="328"/>
      <c r="G477" s="107" t="s">
        <v>500</v>
      </c>
      <c r="H477" s="107" t="s">
        <v>170</v>
      </c>
      <c r="I477" s="108">
        <v>0.25</v>
      </c>
      <c r="J477" s="224">
        <v>92.8</v>
      </c>
      <c r="K477" s="36">
        <v>0</v>
      </c>
      <c r="L477" s="210">
        <f t="shared" si="43"/>
        <v>92.8</v>
      </c>
      <c r="M477" s="119">
        <v>0</v>
      </c>
      <c r="N477" s="37">
        <f t="shared" si="44"/>
        <v>0</v>
      </c>
      <c r="O477" s="1"/>
      <c r="Q477" s="1"/>
    </row>
    <row r="478" spans="3:17" ht="16.05" hidden="1" customHeight="1" outlineLevel="1" x14ac:dyDescent="0.3">
      <c r="C478" s="1">
        <v>336</v>
      </c>
      <c r="E478" s="327" t="s">
        <v>12</v>
      </c>
      <c r="F478" s="328"/>
      <c r="G478" s="107" t="s">
        <v>500</v>
      </c>
      <c r="H478" s="107" t="s">
        <v>170</v>
      </c>
      <c r="I478" s="108">
        <v>0.5</v>
      </c>
      <c r="J478" s="224">
        <v>85.6</v>
      </c>
      <c r="K478" s="36">
        <v>0</v>
      </c>
      <c r="L478" s="210">
        <f t="shared" si="43"/>
        <v>85.6</v>
      </c>
      <c r="M478" s="119">
        <v>0</v>
      </c>
      <c r="N478" s="37">
        <f t="shared" si="44"/>
        <v>0</v>
      </c>
      <c r="O478" s="1"/>
      <c r="Q478" s="1"/>
    </row>
    <row r="479" spans="3:17" ht="16.05" hidden="1" customHeight="1" outlineLevel="1" x14ac:dyDescent="0.3">
      <c r="C479" s="1">
        <v>337</v>
      </c>
      <c r="E479" s="327" t="s">
        <v>13</v>
      </c>
      <c r="F479" s="328"/>
      <c r="G479" s="107" t="s">
        <v>500</v>
      </c>
      <c r="H479" s="107" t="s">
        <v>170</v>
      </c>
      <c r="I479" s="108">
        <v>0.5</v>
      </c>
      <c r="J479" s="224">
        <v>85.6</v>
      </c>
      <c r="K479" s="36">
        <v>0</v>
      </c>
      <c r="L479" s="210">
        <f t="shared" si="43"/>
        <v>85.6</v>
      </c>
      <c r="M479" s="119">
        <v>0</v>
      </c>
      <c r="N479" s="37">
        <f t="shared" si="44"/>
        <v>0</v>
      </c>
      <c r="O479" s="1"/>
      <c r="Q479" s="1"/>
    </row>
    <row r="480" spans="3:17" ht="16.05" hidden="1" customHeight="1" outlineLevel="1" x14ac:dyDescent="0.3">
      <c r="C480" s="1">
        <v>338</v>
      </c>
      <c r="E480" s="327" t="s">
        <v>14</v>
      </c>
      <c r="F480" s="328"/>
      <c r="G480" s="107" t="s">
        <v>500</v>
      </c>
      <c r="H480" s="109" t="s">
        <v>170</v>
      </c>
      <c r="I480" s="110">
        <v>1</v>
      </c>
      <c r="J480" s="224">
        <v>116.8</v>
      </c>
      <c r="K480" s="36">
        <v>0</v>
      </c>
      <c r="L480" s="210">
        <f t="shared" si="43"/>
        <v>116.8</v>
      </c>
      <c r="M480" s="119">
        <v>0</v>
      </c>
      <c r="N480" s="37">
        <f t="shared" si="44"/>
        <v>0</v>
      </c>
      <c r="O480" s="1"/>
      <c r="Q480" s="1"/>
    </row>
    <row r="481" spans="3:17" s="38" customFormat="1" ht="25.05" hidden="1" customHeight="1" outlineLevel="1" x14ac:dyDescent="0.25">
      <c r="E481" s="111" t="s">
        <v>63</v>
      </c>
      <c r="F481" s="112"/>
      <c r="G481" s="113"/>
      <c r="H481" s="113"/>
      <c r="I481" s="86"/>
      <c r="J481" s="224"/>
      <c r="K481" s="80"/>
      <c r="L481" s="210"/>
      <c r="M481" s="124"/>
      <c r="N481" s="37"/>
    </row>
    <row r="482" spans="3:17" s="38" customFormat="1" ht="16.05" hidden="1" customHeight="1" outlineLevel="1" x14ac:dyDescent="0.25">
      <c r="C482" s="38">
        <v>342</v>
      </c>
      <c r="E482" s="324" t="s">
        <v>100</v>
      </c>
      <c r="F482" s="324"/>
      <c r="G482" s="33" t="s">
        <v>124</v>
      </c>
      <c r="H482" s="165" t="s">
        <v>170</v>
      </c>
      <c r="I482" s="62">
        <v>0.13</v>
      </c>
      <c r="J482" s="224">
        <v>119.2</v>
      </c>
      <c r="K482" s="50">
        <v>0</v>
      </c>
      <c r="L482" s="211">
        <f>J482-(J482/100*K482)</f>
        <v>119.2</v>
      </c>
      <c r="M482" s="121">
        <v>0</v>
      </c>
      <c r="N482" s="51">
        <f>M482*L482</f>
        <v>0</v>
      </c>
    </row>
    <row r="483" spans="3:17" s="38" customFormat="1" ht="16.05" hidden="1" customHeight="1" outlineLevel="1" x14ac:dyDescent="0.25">
      <c r="C483" s="38">
        <v>344</v>
      </c>
      <c r="E483" s="324" t="s">
        <v>101</v>
      </c>
      <c r="F483" s="324"/>
      <c r="G483" s="33" t="s">
        <v>124</v>
      </c>
      <c r="H483" s="33" t="s">
        <v>170</v>
      </c>
      <c r="I483" s="62">
        <v>0.13</v>
      </c>
      <c r="J483" s="224">
        <v>119.2</v>
      </c>
      <c r="K483" s="50">
        <v>0</v>
      </c>
      <c r="L483" s="211">
        <f>J483-(J483/100*K483)</f>
        <v>119.2</v>
      </c>
      <c r="M483" s="121">
        <v>0</v>
      </c>
      <c r="N483" s="51">
        <f>M483*L483</f>
        <v>0</v>
      </c>
    </row>
    <row r="484" spans="3:17" s="38" customFormat="1" ht="16.05" hidden="1" customHeight="1" outlineLevel="1" x14ac:dyDescent="0.25">
      <c r="C484" s="38">
        <v>345</v>
      </c>
      <c r="E484" s="324" t="s">
        <v>56</v>
      </c>
      <c r="F484" s="324"/>
      <c r="G484" s="33" t="s">
        <v>124</v>
      </c>
      <c r="H484" s="166" t="s">
        <v>170</v>
      </c>
      <c r="I484" s="62">
        <v>0.13</v>
      </c>
      <c r="J484" s="224">
        <v>119.2</v>
      </c>
      <c r="K484" s="50">
        <v>0</v>
      </c>
      <c r="L484" s="211">
        <f>J484-(J484/100*K484)</f>
        <v>119.2</v>
      </c>
      <c r="M484" s="121">
        <v>0</v>
      </c>
      <c r="N484" s="51">
        <f>M484*L484</f>
        <v>0</v>
      </c>
    </row>
    <row r="485" spans="3:17" s="38" customFormat="1" ht="25.05" hidden="1" customHeight="1" outlineLevel="1" x14ac:dyDescent="0.25">
      <c r="E485" s="161" t="s">
        <v>314</v>
      </c>
      <c r="F485" s="162"/>
      <c r="G485" s="163"/>
      <c r="H485" s="163"/>
      <c r="I485" s="79"/>
      <c r="J485" s="224"/>
      <c r="K485" s="80"/>
      <c r="L485" s="210"/>
      <c r="M485" s="124"/>
      <c r="N485" s="37"/>
    </row>
    <row r="486" spans="3:17" s="38" customFormat="1" ht="16.05" hidden="1" customHeight="1" outlineLevel="1" x14ac:dyDescent="0.25">
      <c r="E486" s="164" t="s">
        <v>315</v>
      </c>
      <c r="F486" s="164"/>
      <c r="G486" s="33" t="s">
        <v>124</v>
      </c>
      <c r="H486" s="166" t="s">
        <v>316</v>
      </c>
      <c r="I486" s="62">
        <v>0.8</v>
      </c>
      <c r="J486" s="224">
        <v>140</v>
      </c>
      <c r="K486" s="50">
        <v>0</v>
      </c>
      <c r="L486" s="211">
        <f>J486-(J486/100*K486)</f>
        <v>140</v>
      </c>
      <c r="M486" s="121">
        <v>0</v>
      </c>
      <c r="N486" s="51">
        <f>M486*L486</f>
        <v>0</v>
      </c>
    </row>
    <row r="487" spans="3:17" s="38" customFormat="1" ht="25.05" hidden="1" customHeight="1" outlineLevel="1" x14ac:dyDescent="0.3">
      <c r="E487" s="168" t="s">
        <v>322</v>
      </c>
      <c r="F487" s="169"/>
      <c r="G487" s="170"/>
      <c r="H487" s="171"/>
      <c r="I487" s="172"/>
      <c r="J487" s="173"/>
      <c r="K487" s="173"/>
      <c r="L487" s="216"/>
      <c r="M487" s="173"/>
      <c r="N487" s="173"/>
    </row>
    <row r="488" spans="3:17" s="38" customFormat="1" ht="16.05" hidden="1" customHeight="1" outlineLevel="1" x14ac:dyDescent="0.3">
      <c r="E488" s="325" t="s">
        <v>323</v>
      </c>
      <c r="F488" s="326"/>
      <c r="G488" s="33" t="s">
        <v>515</v>
      </c>
      <c r="H488" s="165" t="s">
        <v>170</v>
      </c>
      <c r="I488" s="62">
        <v>0.2</v>
      </c>
      <c r="J488" s="224">
        <v>51.2</v>
      </c>
      <c r="K488" s="50">
        <v>0</v>
      </c>
      <c r="L488" s="211">
        <f>J488-(J488/100*K488)</f>
        <v>51.2</v>
      </c>
      <c r="M488" s="121">
        <v>0</v>
      </c>
      <c r="N488" s="51">
        <f>M488*L488</f>
        <v>0</v>
      </c>
    </row>
    <row r="489" spans="3:17" s="38" customFormat="1" ht="16.05" hidden="1" customHeight="1" outlineLevel="1" x14ac:dyDescent="0.3">
      <c r="E489" s="325" t="s">
        <v>324</v>
      </c>
      <c r="F489" s="326"/>
      <c r="G489" s="33" t="s">
        <v>515</v>
      </c>
      <c r="H489" s="33" t="s">
        <v>170</v>
      </c>
      <c r="I489" s="62">
        <v>0.35</v>
      </c>
      <c r="J489" s="224">
        <v>95.2</v>
      </c>
      <c r="K489" s="50">
        <v>0</v>
      </c>
      <c r="L489" s="211">
        <f>J489-(J489/100*K489)</f>
        <v>95.2</v>
      </c>
      <c r="M489" s="121">
        <v>0</v>
      </c>
      <c r="N489" s="51">
        <f>M489*L489</f>
        <v>0</v>
      </c>
    </row>
    <row r="490" spans="3:17" s="38" customFormat="1" ht="16.05" hidden="1" customHeight="1" outlineLevel="1" x14ac:dyDescent="0.3">
      <c r="E490" s="325" t="s">
        <v>325</v>
      </c>
      <c r="F490" s="326"/>
      <c r="G490" s="33" t="s">
        <v>515</v>
      </c>
      <c r="H490" s="166" t="s">
        <v>170</v>
      </c>
      <c r="I490" s="62">
        <v>0.48</v>
      </c>
      <c r="J490" s="224">
        <v>130.4</v>
      </c>
      <c r="K490" s="50">
        <v>0</v>
      </c>
      <c r="L490" s="211">
        <f>J490-(J490/100*K490)</f>
        <v>130.4</v>
      </c>
      <c r="M490" s="121">
        <v>0</v>
      </c>
      <c r="N490" s="51">
        <f>M490*L490</f>
        <v>0</v>
      </c>
    </row>
    <row r="491" spans="3:17" s="38" customFormat="1" ht="16.05" hidden="1" customHeight="1" outlineLevel="1" x14ac:dyDescent="0.3">
      <c r="E491" s="325" t="s">
        <v>323</v>
      </c>
      <c r="F491" s="326"/>
      <c r="G491" s="33" t="s">
        <v>515</v>
      </c>
      <c r="H491" s="165" t="s">
        <v>170</v>
      </c>
      <c r="I491" s="62">
        <v>0.5</v>
      </c>
      <c r="J491" s="224">
        <v>125.6</v>
      </c>
      <c r="K491" s="50">
        <v>0</v>
      </c>
      <c r="L491" s="211">
        <f>J491-(J491/100*K491)</f>
        <v>125.6</v>
      </c>
      <c r="M491" s="121">
        <v>0</v>
      </c>
      <c r="N491" s="51">
        <f>M491*L491</f>
        <v>0</v>
      </c>
    </row>
    <row r="492" spans="3:17" s="38" customFormat="1" ht="16.05" hidden="1" customHeight="1" outlineLevel="1" thickBot="1" x14ac:dyDescent="0.35">
      <c r="E492" s="325" t="s">
        <v>326</v>
      </c>
      <c r="F492" s="326"/>
      <c r="G492" s="33" t="s">
        <v>515</v>
      </c>
      <c r="H492" s="33" t="s">
        <v>170</v>
      </c>
      <c r="I492" s="62">
        <v>0.42</v>
      </c>
      <c r="J492" s="224">
        <v>130.4</v>
      </c>
      <c r="K492" s="50">
        <v>0</v>
      </c>
      <c r="L492" s="211">
        <f>J492-(J492/100*K492)</f>
        <v>130.4</v>
      </c>
      <c r="M492" s="121">
        <v>0</v>
      </c>
      <c r="N492" s="51">
        <f>M492*L492</f>
        <v>0</v>
      </c>
    </row>
    <row r="493" spans="3:17" ht="28.5" customHeight="1" collapsed="1" thickBot="1" x14ac:dyDescent="0.35">
      <c r="E493" s="133" t="s">
        <v>255</v>
      </c>
      <c r="F493" s="134"/>
      <c r="G493" s="135"/>
      <c r="H493" s="135"/>
      <c r="I493" s="136"/>
      <c r="J493" s="22"/>
      <c r="K493" s="22"/>
      <c r="L493" s="199"/>
      <c r="M493" s="23" t="s">
        <v>64</v>
      </c>
      <c r="N493" s="24">
        <f>SUM(N494:N517)</f>
        <v>0</v>
      </c>
      <c r="O493" s="1"/>
      <c r="Q493" s="1"/>
    </row>
    <row r="494" spans="3:17" ht="25.05" hidden="1" customHeight="1" outlineLevel="1" x14ac:dyDescent="0.3">
      <c r="E494" s="76" t="s">
        <v>275</v>
      </c>
      <c r="F494" s="77"/>
      <c r="G494" s="78"/>
      <c r="H494" s="78"/>
      <c r="I494" s="79"/>
      <c r="J494" s="80"/>
      <c r="K494" s="80"/>
      <c r="L494" s="198"/>
      <c r="M494" s="126"/>
      <c r="N494" s="82"/>
      <c r="O494" s="1"/>
      <c r="Q494" s="1"/>
    </row>
    <row r="495" spans="3:17" ht="15" hidden="1" customHeight="1" outlineLevel="1" x14ac:dyDescent="0.3">
      <c r="E495" s="329" t="s">
        <v>209</v>
      </c>
      <c r="F495" s="330"/>
      <c r="G495" s="114" t="s">
        <v>124</v>
      </c>
      <c r="H495" s="114" t="s">
        <v>170</v>
      </c>
      <c r="I495" s="115">
        <v>0.36</v>
      </c>
      <c r="J495" s="224">
        <v>164.8</v>
      </c>
      <c r="K495" s="36">
        <v>0</v>
      </c>
      <c r="L495" s="210">
        <f t="shared" ref="L495:L513" si="45">J495-(J495/100*K495)</f>
        <v>164.8</v>
      </c>
      <c r="M495" s="125">
        <v>0</v>
      </c>
      <c r="N495" s="116">
        <f t="shared" ref="N495:N528" si="46">M495*L495</f>
        <v>0</v>
      </c>
      <c r="O495" s="1"/>
      <c r="Q495" s="1"/>
    </row>
    <row r="496" spans="3:17" ht="15" hidden="1" customHeight="1" outlineLevel="1" x14ac:dyDescent="0.3">
      <c r="E496" s="329" t="s">
        <v>250</v>
      </c>
      <c r="F496" s="330"/>
      <c r="G496" s="114" t="s">
        <v>124</v>
      </c>
      <c r="H496" s="114" t="s">
        <v>170</v>
      </c>
      <c r="I496" s="115">
        <v>0.35</v>
      </c>
      <c r="J496" s="224">
        <v>132.80000000000001</v>
      </c>
      <c r="K496" s="36">
        <v>0</v>
      </c>
      <c r="L496" s="210">
        <f t="shared" si="45"/>
        <v>132.80000000000001</v>
      </c>
      <c r="M496" s="125">
        <v>0</v>
      </c>
      <c r="N496" s="116">
        <f t="shared" si="46"/>
        <v>0</v>
      </c>
      <c r="O496" s="1"/>
      <c r="Q496" s="1"/>
    </row>
    <row r="497" spans="5:17" ht="15" hidden="1" customHeight="1" outlineLevel="1" x14ac:dyDescent="0.3">
      <c r="E497" s="329" t="s">
        <v>210</v>
      </c>
      <c r="F497" s="330"/>
      <c r="G497" s="114" t="s">
        <v>124</v>
      </c>
      <c r="H497" s="114" t="s">
        <v>170</v>
      </c>
      <c r="I497" s="115">
        <v>0.25</v>
      </c>
      <c r="J497" s="224">
        <v>106.4</v>
      </c>
      <c r="K497" s="36">
        <v>0</v>
      </c>
      <c r="L497" s="210">
        <f t="shared" si="45"/>
        <v>106.4</v>
      </c>
      <c r="M497" s="125">
        <v>0</v>
      </c>
      <c r="N497" s="116">
        <f t="shared" si="46"/>
        <v>0</v>
      </c>
      <c r="O497" s="1"/>
      <c r="Q497" s="1"/>
    </row>
    <row r="498" spans="5:17" ht="15" hidden="1" customHeight="1" outlineLevel="1" x14ac:dyDescent="0.3">
      <c r="E498" s="329" t="s">
        <v>211</v>
      </c>
      <c r="F498" s="330"/>
      <c r="G498" s="114" t="s">
        <v>124</v>
      </c>
      <c r="H498" s="114" t="s">
        <v>170</v>
      </c>
      <c r="I498" s="115">
        <v>0.17499999999999999</v>
      </c>
      <c r="J498" s="224">
        <v>99.2</v>
      </c>
      <c r="K498" s="36">
        <v>0</v>
      </c>
      <c r="L498" s="210">
        <f t="shared" si="45"/>
        <v>99.2</v>
      </c>
      <c r="M498" s="125">
        <v>0</v>
      </c>
      <c r="N498" s="116">
        <f t="shared" si="46"/>
        <v>0</v>
      </c>
      <c r="O498" s="1"/>
      <c r="Q498" s="1"/>
    </row>
    <row r="499" spans="5:17" ht="15" hidden="1" customHeight="1" outlineLevel="1" x14ac:dyDescent="0.3">
      <c r="E499" s="329" t="s">
        <v>212</v>
      </c>
      <c r="F499" s="330"/>
      <c r="G499" s="114" t="s">
        <v>124</v>
      </c>
      <c r="H499" s="114" t="s">
        <v>170</v>
      </c>
      <c r="I499" s="115">
        <v>0.15</v>
      </c>
      <c r="J499" s="224">
        <v>64</v>
      </c>
      <c r="K499" s="36">
        <v>0</v>
      </c>
      <c r="L499" s="210">
        <f t="shared" si="45"/>
        <v>64</v>
      </c>
      <c r="M499" s="125">
        <v>0</v>
      </c>
      <c r="N499" s="116">
        <f t="shared" si="46"/>
        <v>0</v>
      </c>
      <c r="O499" s="1"/>
      <c r="Q499" s="1"/>
    </row>
    <row r="500" spans="5:17" ht="15" hidden="1" customHeight="1" outlineLevel="1" x14ac:dyDescent="0.3">
      <c r="E500" s="329" t="s">
        <v>213</v>
      </c>
      <c r="F500" s="330"/>
      <c r="G500" s="114" t="s">
        <v>124</v>
      </c>
      <c r="H500" s="114" t="s">
        <v>170</v>
      </c>
      <c r="I500" s="115">
        <v>0.15</v>
      </c>
      <c r="J500" s="224">
        <v>71.2</v>
      </c>
      <c r="K500" s="36">
        <v>0</v>
      </c>
      <c r="L500" s="210">
        <f t="shared" si="45"/>
        <v>71.2</v>
      </c>
      <c r="M500" s="125">
        <v>0</v>
      </c>
      <c r="N500" s="116">
        <f t="shared" si="46"/>
        <v>0</v>
      </c>
      <c r="O500" s="1"/>
      <c r="Q500" s="1"/>
    </row>
    <row r="501" spans="5:17" ht="15" hidden="1" customHeight="1" outlineLevel="1" x14ac:dyDescent="0.3">
      <c r="E501" s="329" t="s">
        <v>214</v>
      </c>
      <c r="F501" s="330"/>
      <c r="G501" s="114" t="s">
        <v>147</v>
      </c>
      <c r="H501" s="114" t="s">
        <v>170</v>
      </c>
      <c r="I501" s="115">
        <v>0.15</v>
      </c>
      <c r="J501" s="224">
        <v>71.2</v>
      </c>
      <c r="K501" s="36">
        <v>0</v>
      </c>
      <c r="L501" s="210">
        <f t="shared" si="45"/>
        <v>71.2</v>
      </c>
      <c r="M501" s="125">
        <v>0</v>
      </c>
      <c r="N501" s="116">
        <f t="shared" si="46"/>
        <v>0</v>
      </c>
      <c r="O501" s="1"/>
      <c r="Q501" s="1"/>
    </row>
    <row r="502" spans="5:17" ht="15" hidden="1" customHeight="1" outlineLevel="1" x14ac:dyDescent="0.3">
      <c r="E502" s="329" t="s">
        <v>251</v>
      </c>
      <c r="F502" s="330"/>
      <c r="G502" s="114" t="s">
        <v>124</v>
      </c>
      <c r="H502" s="114" t="s">
        <v>170</v>
      </c>
      <c r="I502" s="115">
        <v>0.27</v>
      </c>
      <c r="J502" s="224">
        <v>120.8</v>
      </c>
      <c r="K502" s="36">
        <v>0</v>
      </c>
      <c r="L502" s="210">
        <f t="shared" si="45"/>
        <v>120.8</v>
      </c>
      <c r="M502" s="125">
        <v>0</v>
      </c>
      <c r="N502" s="116">
        <f t="shared" si="46"/>
        <v>0</v>
      </c>
      <c r="O502" s="1"/>
      <c r="Q502" s="1"/>
    </row>
    <row r="503" spans="5:17" ht="15" hidden="1" customHeight="1" outlineLevel="1" x14ac:dyDescent="0.3">
      <c r="E503" s="329" t="s">
        <v>215</v>
      </c>
      <c r="F503" s="330"/>
      <c r="G503" s="114" t="s">
        <v>124</v>
      </c>
      <c r="H503" s="114" t="s">
        <v>170</v>
      </c>
      <c r="I503" s="115">
        <v>0.26</v>
      </c>
      <c r="J503" s="224">
        <v>108</v>
      </c>
      <c r="K503" s="36">
        <v>0</v>
      </c>
      <c r="L503" s="210">
        <f t="shared" si="45"/>
        <v>108</v>
      </c>
      <c r="M503" s="125">
        <v>0</v>
      </c>
      <c r="N503" s="116">
        <f t="shared" si="46"/>
        <v>0</v>
      </c>
      <c r="O503" s="1"/>
      <c r="Q503" s="1"/>
    </row>
    <row r="504" spans="5:17" ht="15" hidden="1" customHeight="1" outlineLevel="1" x14ac:dyDescent="0.3">
      <c r="E504" s="329" t="s">
        <v>216</v>
      </c>
      <c r="F504" s="330"/>
      <c r="G504" s="114" t="s">
        <v>124</v>
      </c>
      <c r="H504" s="114" t="s">
        <v>170</v>
      </c>
      <c r="I504" s="115">
        <v>0.26</v>
      </c>
      <c r="J504" s="224">
        <v>108</v>
      </c>
      <c r="K504" s="36">
        <v>0</v>
      </c>
      <c r="L504" s="210">
        <f t="shared" si="45"/>
        <v>108</v>
      </c>
      <c r="M504" s="125">
        <v>0</v>
      </c>
      <c r="N504" s="116">
        <f t="shared" si="46"/>
        <v>0</v>
      </c>
      <c r="O504" s="1"/>
      <c r="Q504" s="1"/>
    </row>
    <row r="505" spans="5:17" ht="15" hidden="1" customHeight="1" outlineLevel="1" x14ac:dyDescent="0.3">
      <c r="E505" s="329" t="s">
        <v>217</v>
      </c>
      <c r="F505" s="330"/>
      <c r="G505" s="114" t="s">
        <v>124</v>
      </c>
      <c r="H505" s="114" t="s">
        <v>170</v>
      </c>
      <c r="I505" s="115">
        <v>0.26</v>
      </c>
      <c r="J505" s="224">
        <v>108</v>
      </c>
      <c r="K505" s="36">
        <v>0</v>
      </c>
      <c r="L505" s="210">
        <f t="shared" si="45"/>
        <v>108</v>
      </c>
      <c r="M505" s="125">
        <v>0</v>
      </c>
      <c r="N505" s="116">
        <f t="shared" si="46"/>
        <v>0</v>
      </c>
      <c r="O505" s="1"/>
      <c r="Q505" s="1"/>
    </row>
    <row r="506" spans="5:17" ht="15" hidden="1" customHeight="1" outlineLevel="1" x14ac:dyDescent="0.3">
      <c r="E506" s="329" t="s">
        <v>252</v>
      </c>
      <c r="F506" s="330"/>
      <c r="G506" s="114" t="s">
        <v>124</v>
      </c>
      <c r="H506" s="114" t="s">
        <v>170</v>
      </c>
      <c r="I506" s="115">
        <v>0.25</v>
      </c>
      <c r="J506" s="224">
        <v>78.400000000000006</v>
      </c>
      <c r="K506" s="36">
        <v>0</v>
      </c>
      <c r="L506" s="210">
        <f t="shared" si="45"/>
        <v>78.400000000000006</v>
      </c>
      <c r="M506" s="125">
        <v>0</v>
      </c>
      <c r="N506" s="116">
        <f t="shared" si="46"/>
        <v>0</v>
      </c>
      <c r="O506" s="1"/>
      <c r="Q506" s="1"/>
    </row>
    <row r="507" spans="5:17" ht="15" hidden="1" customHeight="1" outlineLevel="1" x14ac:dyDescent="0.3">
      <c r="E507" s="329" t="s">
        <v>253</v>
      </c>
      <c r="F507" s="330"/>
      <c r="G507" s="114" t="s">
        <v>124</v>
      </c>
      <c r="H507" s="114" t="s">
        <v>170</v>
      </c>
      <c r="I507" s="115">
        <v>0.25</v>
      </c>
      <c r="J507" s="224">
        <v>103.2</v>
      </c>
      <c r="K507" s="36">
        <v>0</v>
      </c>
      <c r="L507" s="210">
        <f t="shared" si="45"/>
        <v>103.2</v>
      </c>
      <c r="M507" s="125">
        <v>0</v>
      </c>
      <c r="N507" s="116">
        <f t="shared" si="46"/>
        <v>0</v>
      </c>
      <c r="O507" s="1"/>
      <c r="Q507" s="1"/>
    </row>
    <row r="508" spans="5:17" ht="15" hidden="1" customHeight="1" outlineLevel="1" x14ac:dyDescent="0.3">
      <c r="E508" s="329" t="s">
        <v>254</v>
      </c>
      <c r="F508" s="330"/>
      <c r="G508" s="114" t="s">
        <v>124</v>
      </c>
      <c r="H508" s="114" t="s">
        <v>170</v>
      </c>
      <c r="I508" s="115">
        <v>0.25</v>
      </c>
      <c r="J508" s="224">
        <v>92.8</v>
      </c>
      <c r="K508" s="36">
        <v>0</v>
      </c>
      <c r="L508" s="210">
        <f t="shared" si="45"/>
        <v>92.8</v>
      </c>
      <c r="M508" s="125">
        <v>0</v>
      </c>
      <c r="N508" s="116">
        <f t="shared" si="46"/>
        <v>0</v>
      </c>
      <c r="O508" s="1"/>
      <c r="Q508" s="1"/>
    </row>
    <row r="509" spans="5:17" ht="15" hidden="1" customHeight="1" outlineLevel="1" x14ac:dyDescent="0.3">
      <c r="E509" s="329" t="s">
        <v>218</v>
      </c>
      <c r="F509" s="330"/>
      <c r="G509" s="114" t="s">
        <v>124</v>
      </c>
      <c r="H509" s="114" t="s">
        <v>170</v>
      </c>
      <c r="I509" s="115">
        <v>0.27</v>
      </c>
      <c r="J509" s="224">
        <v>122.4</v>
      </c>
      <c r="K509" s="36">
        <v>0</v>
      </c>
      <c r="L509" s="210">
        <f t="shared" si="45"/>
        <v>122.4</v>
      </c>
      <c r="M509" s="125">
        <v>0</v>
      </c>
      <c r="N509" s="116">
        <f t="shared" si="46"/>
        <v>0</v>
      </c>
      <c r="O509" s="1"/>
      <c r="Q509" s="1"/>
    </row>
    <row r="510" spans="5:17" ht="15" hidden="1" customHeight="1" outlineLevel="1" x14ac:dyDescent="0.3">
      <c r="E510" s="329" t="s">
        <v>219</v>
      </c>
      <c r="F510" s="330"/>
      <c r="G510" s="114" t="s">
        <v>124</v>
      </c>
      <c r="H510" s="114" t="s">
        <v>170</v>
      </c>
      <c r="I510" s="115">
        <v>0.25</v>
      </c>
      <c r="J510" s="224">
        <v>108</v>
      </c>
      <c r="K510" s="36">
        <v>0</v>
      </c>
      <c r="L510" s="210">
        <f t="shared" si="45"/>
        <v>108</v>
      </c>
      <c r="M510" s="125">
        <v>0</v>
      </c>
      <c r="N510" s="116">
        <f t="shared" si="46"/>
        <v>0</v>
      </c>
      <c r="O510" s="1"/>
      <c r="Q510" s="1"/>
    </row>
    <row r="511" spans="5:17" ht="15" hidden="1" customHeight="1" outlineLevel="1" x14ac:dyDescent="0.3">
      <c r="E511" s="329" t="s">
        <v>220</v>
      </c>
      <c r="F511" s="330"/>
      <c r="G511" s="114" t="s">
        <v>515</v>
      </c>
      <c r="H511" s="114" t="s">
        <v>170</v>
      </c>
      <c r="I511" s="115">
        <v>0.26</v>
      </c>
      <c r="J511" s="224">
        <v>115.2</v>
      </c>
      <c r="K511" s="36">
        <v>0</v>
      </c>
      <c r="L511" s="210">
        <f t="shared" si="45"/>
        <v>115.2</v>
      </c>
      <c r="M511" s="125">
        <v>0</v>
      </c>
      <c r="N511" s="116">
        <f t="shared" si="46"/>
        <v>0</v>
      </c>
      <c r="O511" s="1"/>
      <c r="Q511" s="1"/>
    </row>
    <row r="512" spans="5:17" ht="15" hidden="1" customHeight="1" outlineLevel="1" x14ac:dyDescent="0.3">
      <c r="E512" s="329" t="s">
        <v>221</v>
      </c>
      <c r="F512" s="330"/>
      <c r="G512" s="114" t="s">
        <v>124</v>
      </c>
      <c r="H512" s="114" t="s">
        <v>170</v>
      </c>
      <c r="I512" s="115">
        <v>0.25</v>
      </c>
      <c r="J512" s="224">
        <v>104.8</v>
      </c>
      <c r="K512" s="36">
        <v>0</v>
      </c>
      <c r="L512" s="210">
        <f t="shared" si="45"/>
        <v>104.8</v>
      </c>
      <c r="M512" s="125">
        <v>0</v>
      </c>
      <c r="N512" s="116">
        <f t="shared" si="46"/>
        <v>0</v>
      </c>
      <c r="O512" s="1"/>
      <c r="Q512" s="1"/>
    </row>
    <row r="513" spans="5:17" ht="15" hidden="1" customHeight="1" outlineLevel="1" x14ac:dyDescent="0.3">
      <c r="E513" s="329" t="s">
        <v>222</v>
      </c>
      <c r="F513" s="330"/>
      <c r="G513" s="114" t="s">
        <v>147</v>
      </c>
      <c r="H513" s="114" t="s">
        <v>170</v>
      </c>
      <c r="I513" s="115">
        <v>0.27</v>
      </c>
      <c r="J513" s="224">
        <v>110.4</v>
      </c>
      <c r="K513" s="36">
        <v>0</v>
      </c>
      <c r="L513" s="210">
        <f t="shared" si="45"/>
        <v>110.4</v>
      </c>
      <c r="M513" s="125">
        <v>0</v>
      </c>
      <c r="N513" s="116">
        <f t="shared" si="46"/>
        <v>0</v>
      </c>
      <c r="O513" s="1"/>
      <c r="Q513" s="1"/>
    </row>
    <row r="514" spans="5:17" ht="15" hidden="1" customHeight="1" outlineLevel="1" x14ac:dyDescent="0.3">
      <c r="E514" s="329" t="s">
        <v>223</v>
      </c>
      <c r="F514" s="330"/>
      <c r="G514" s="114" t="s">
        <v>515</v>
      </c>
      <c r="H514" s="114" t="s">
        <v>170</v>
      </c>
      <c r="I514" s="115">
        <v>0.25</v>
      </c>
      <c r="J514" s="224">
        <v>108</v>
      </c>
      <c r="K514" s="36">
        <v>0</v>
      </c>
      <c r="L514" s="210">
        <v>95</v>
      </c>
      <c r="M514" s="125">
        <v>0</v>
      </c>
      <c r="N514" s="116">
        <f t="shared" si="46"/>
        <v>0</v>
      </c>
      <c r="O514" s="1"/>
      <c r="Q514" s="1"/>
    </row>
    <row r="515" spans="5:17" ht="15" hidden="1" customHeight="1" outlineLevel="1" x14ac:dyDescent="0.3">
      <c r="E515" s="329" t="s">
        <v>224</v>
      </c>
      <c r="F515" s="330"/>
      <c r="G515" s="114" t="s">
        <v>515</v>
      </c>
      <c r="H515" s="114" t="s">
        <v>170</v>
      </c>
      <c r="I515" s="115">
        <v>0.26</v>
      </c>
      <c r="J515" s="224">
        <v>108</v>
      </c>
      <c r="K515" s="36">
        <v>0</v>
      </c>
      <c r="L515" s="210">
        <f>J515-(J515/100*K515)</f>
        <v>108</v>
      </c>
      <c r="M515" s="125">
        <v>0</v>
      </c>
      <c r="N515" s="116">
        <f t="shared" si="46"/>
        <v>0</v>
      </c>
      <c r="O515" s="1"/>
      <c r="Q515" s="1"/>
    </row>
    <row r="516" spans="5:17" ht="15" hidden="1" customHeight="1" outlineLevel="1" x14ac:dyDescent="0.3">
      <c r="E516" s="329" t="s">
        <v>225</v>
      </c>
      <c r="F516" s="330"/>
      <c r="G516" s="114" t="s">
        <v>515</v>
      </c>
      <c r="H516" s="114" t="s">
        <v>170</v>
      </c>
      <c r="I516" s="115">
        <v>0.25</v>
      </c>
      <c r="J516" s="224">
        <v>127.2</v>
      </c>
      <c r="K516" s="36">
        <v>0</v>
      </c>
      <c r="L516" s="210">
        <f>J516-(J516/100*K516)</f>
        <v>127.2</v>
      </c>
      <c r="M516" s="125">
        <v>0</v>
      </c>
      <c r="N516" s="116">
        <f t="shared" si="46"/>
        <v>0</v>
      </c>
      <c r="O516" s="1"/>
      <c r="Q516" s="1"/>
    </row>
    <row r="517" spans="5:17" ht="15" hidden="1" customHeight="1" outlineLevel="1" thickBot="1" x14ac:dyDescent="0.35">
      <c r="E517" s="329" t="s">
        <v>226</v>
      </c>
      <c r="F517" s="330"/>
      <c r="G517" s="114" t="s">
        <v>147</v>
      </c>
      <c r="H517" s="114" t="s">
        <v>170</v>
      </c>
      <c r="I517" s="115">
        <v>0.27</v>
      </c>
      <c r="J517" s="224">
        <v>84</v>
      </c>
      <c r="K517" s="36">
        <v>0</v>
      </c>
      <c r="L517" s="210">
        <f>J517-(J517/100*K517)</f>
        <v>84</v>
      </c>
      <c r="M517" s="125">
        <v>0</v>
      </c>
      <c r="N517" s="116">
        <f t="shared" si="46"/>
        <v>0</v>
      </c>
      <c r="O517" s="1"/>
      <c r="Q517" s="1"/>
    </row>
    <row r="518" spans="5:17" ht="28.5" customHeight="1" collapsed="1" thickBot="1" x14ac:dyDescent="0.35">
      <c r="E518" s="133" t="s">
        <v>528</v>
      </c>
      <c r="F518" s="134"/>
      <c r="G518" s="135"/>
      <c r="H518" s="135"/>
      <c r="I518" s="136"/>
      <c r="J518" s="22"/>
      <c r="K518" s="22"/>
      <c r="L518" s="22"/>
      <c r="M518" s="23" t="s">
        <v>64</v>
      </c>
      <c r="N518" s="24">
        <f>SUM(N519:N528)</f>
        <v>0</v>
      </c>
      <c r="O518" s="1"/>
      <c r="Q518" s="1"/>
    </row>
    <row r="519" spans="5:17" ht="15" hidden="1" customHeight="1" outlineLevel="1" x14ac:dyDescent="0.3">
      <c r="E519" s="329" t="s">
        <v>529</v>
      </c>
      <c r="F519" s="330"/>
      <c r="G519" s="114" t="s">
        <v>482</v>
      </c>
      <c r="H519" s="114" t="s">
        <v>170</v>
      </c>
      <c r="I519" s="115">
        <v>0.16</v>
      </c>
      <c r="J519" s="224">
        <v>143</v>
      </c>
      <c r="K519" s="36">
        <v>0</v>
      </c>
      <c r="L519" s="210">
        <f t="shared" ref="L519:L528" si="47">J519-(J519/100*K519)</f>
        <v>143</v>
      </c>
      <c r="M519" s="125">
        <v>0</v>
      </c>
      <c r="N519" s="116">
        <f t="shared" si="46"/>
        <v>0</v>
      </c>
      <c r="O519" s="1"/>
      <c r="Q519" s="1"/>
    </row>
    <row r="520" spans="5:17" ht="15" hidden="1" customHeight="1" outlineLevel="1" x14ac:dyDescent="0.3">
      <c r="E520" s="329" t="s">
        <v>530</v>
      </c>
      <c r="F520" s="330"/>
      <c r="G520" s="114" t="s">
        <v>482</v>
      </c>
      <c r="H520" s="114" t="s">
        <v>170</v>
      </c>
      <c r="I520" s="115">
        <v>0.16</v>
      </c>
      <c r="J520" s="224">
        <v>132</v>
      </c>
      <c r="K520" s="36">
        <v>0</v>
      </c>
      <c r="L520" s="210">
        <f t="shared" si="47"/>
        <v>132</v>
      </c>
      <c r="M520" s="125">
        <v>0</v>
      </c>
      <c r="N520" s="116">
        <f t="shared" si="46"/>
        <v>0</v>
      </c>
      <c r="O520" s="1"/>
      <c r="Q520" s="1"/>
    </row>
    <row r="521" spans="5:17" ht="15" hidden="1" customHeight="1" outlineLevel="1" x14ac:dyDescent="0.3">
      <c r="E521" s="329" t="s">
        <v>531</v>
      </c>
      <c r="F521" s="330"/>
      <c r="G521" s="114" t="s">
        <v>482</v>
      </c>
      <c r="H521" s="114" t="s">
        <v>170</v>
      </c>
      <c r="I521" s="115">
        <v>0.25</v>
      </c>
      <c r="J521" s="224">
        <v>103</v>
      </c>
      <c r="K521" s="36">
        <v>0</v>
      </c>
      <c r="L521" s="210">
        <f t="shared" si="47"/>
        <v>103</v>
      </c>
      <c r="M521" s="125">
        <v>0</v>
      </c>
      <c r="N521" s="116">
        <f t="shared" si="46"/>
        <v>0</v>
      </c>
      <c r="O521" s="1"/>
      <c r="Q521" s="1"/>
    </row>
    <row r="522" spans="5:17" ht="15" hidden="1" customHeight="1" outlineLevel="1" x14ac:dyDescent="0.3">
      <c r="E522" s="329" t="s">
        <v>532</v>
      </c>
      <c r="F522" s="330"/>
      <c r="G522" s="114" t="s">
        <v>482</v>
      </c>
      <c r="H522" s="114" t="s">
        <v>170</v>
      </c>
      <c r="I522" s="115">
        <v>0.55000000000000004</v>
      </c>
      <c r="J522" s="224">
        <v>230</v>
      </c>
      <c r="K522" s="36">
        <v>0</v>
      </c>
      <c r="L522" s="210">
        <f t="shared" si="47"/>
        <v>230</v>
      </c>
      <c r="M522" s="125">
        <v>0</v>
      </c>
      <c r="N522" s="116">
        <f t="shared" si="46"/>
        <v>0</v>
      </c>
      <c r="O522" s="1"/>
      <c r="Q522" s="1"/>
    </row>
    <row r="523" spans="5:17" ht="15" hidden="1" customHeight="1" outlineLevel="1" x14ac:dyDescent="0.3">
      <c r="E523" s="329" t="s">
        <v>533</v>
      </c>
      <c r="F523" s="330"/>
      <c r="G523" s="114" t="s">
        <v>482</v>
      </c>
      <c r="H523" s="114" t="s">
        <v>170</v>
      </c>
      <c r="I523" s="115">
        <v>0.55000000000000004</v>
      </c>
      <c r="J523" s="224">
        <v>230</v>
      </c>
      <c r="K523" s="36">
        <v>0</v>
      </c>
      <c r="L523" s="210">
        <f t="shared" si="47"/>
        <v>230</v>
      </c>
      <c r="M523" s="125">
        <v>0</v>
      </c>
      <c r="N523" s="116">
        <f t="shared" si="46"/>
        <v>0</v>
      </c>
      <c r="O523" s="1"/>
      <c r="Q523" s="1"/>
    </row>
    <row r="524" spans="5:17" ht="15" hidden="1" customHeight="1" outlineLevel="1" x14ac:dyDescent="0.3">
      <c r="E524" s="329" t="s">
        <v>534</v>
      </c>
      <c r="F524" s="330"/>
      <c r="G524" s="114" t="s">
        <v>482</v>
      </c>
      <c r="H524" s="114" t="s">
        <v>170</v>
      </c>
      <c r="I524" s="115">
        <v>0.55000000000000004</v>
      </c>
      <c r="J524" s="224">
        <v>200</v>
      </c>
      <c r="K524" s="36">
        <v>0</v>
      </c>
      <c r="L524" s="210">
        <f t="shared" si="47"/>
        <v>200</v>
      </c>
      <c r="M524" s="125">
        <v>0</v>
      </c>
      <c r="N524" s="116">
        <f t="shared" si="46"/>
        <v>0</v>
      </c>
      <c r="O524" s="1"/>
      <c r="Q524" s="1"/>
    </row>
    <row r="525" spans="5:17" ht="15" hidden="1" customHeight="1" outlineLevel="1" x14ac:dyDescent="0.3">
      <c r="E525" s="329" t="s">
        <v>535</v>
      </c>
      <c r="F525" s="330"/>
      <c r="G525" s="114" t="s">
        <v>482</v>
      </c>
      <c r="H525" s="114" t="s">
        <v>170</v>
      </c>
      <c r="I525" s="115">
        <v>0.44</v>
      </c>
      <c r="J525" s="224">
        <v>264</v>
      </c>
      <c r="K525" s="36">
        <v>0</v>
      </c>
      <c r="L525" s="210">
        <f t="shared" si="47"/>
        <v>264</v>
      </c>
      <c r="M525" s="125">
        <v>0</v>
      </c>
      <c r="N525" s="116">
        <f t="shared" si="46"/>
        <v>0</v>
      </c>
      <c r="O525" s="1"/>
      <c r="Q525" s="1"/>
    </row>
    <row r="526" spans="5:17" ht="15" hidden="1" customHeight="1" outlineLevel="1" x14ac:dyDescent="0.3">
      <c r="E526" s="329" t="s">
        <v>536</v>
      </c>
      <c r="F526" s="330"/>
      <c r="G526" s="114" t="s">
        <v>482</v>
      </c>
      <c r="H526" s="114" t="s">
        <v>170</v>
      </c>
      <c r="I526" s="115">
        <v>0.25</v>
      </c>
      <c r="J526" s="224">
        <v>136</v>
      </c>
      <c r="K526" s="36">
        <v>0</v>
      </c>
      <c r="L526" s="210">
        <f t="shared" si="47"/>
        <v>136</v>
      </c>
      <c r="M526" s="125">
        <v>0</v>
      </c>
      <c r="N526" s="116">
        <f t="shared" si="46"/>
        <v>0</v>
      </c>
      <c r="O526" s="1"/>
      <c r="Q526" s="1"/>
    </row>
    <row r="527" spans="5:17" ht="15" hidden="1" customHeight="1" outlineLevel="1" x14ac:dyDescent="0.3">
      <c r="E527" s="329" t="s">
        <v>537</v>
      </c>
      <c r="F527" s="330"/>
      <c r="G527" s="114" t="s">
        <v>482</v>
      </c>
      <c r="H527" s="114" t="s">
        <v>170</v>
      </c>
      <c r="I527" s="115">
        <v>0.22</v>
      </c>
      <c r="J527" s="224">
        <v>90</v>
      </c>
      <c r="K527" s="36">
        <v>0</v>
      </c>
      <c r="L527" s="210">
        <f t="shared" si="47"/>
        <v>90</v>
      </c>
      <c r="M527" s="125">
        <v>0</v>
      </c>
      <c r="N527" s="116">
        <f t="shared" si="46"/>
        <v>0</v>
      </c>
      <c r="O527" s="1"/>
      <c r="Q527" s="1"/>
    </row>
    <row r="528" spans="5:17" ht="15" hidden="1" customHeight="1" outlineLevel="1" x14ac:dyDescent="0.3">
      <c r="E528" s="329" t="s">
        <v>538</v>
      </c>
      <c r="F528" s="330"/>
      <c r="G528" s="114" t="s">
        <v>482</v>
      </c>
      <c r="H528" s="114" t="s">
        <v>170</v>
      </c>
      <c r="I528" s="115">
        <v>0.22</v>
      </c>
      <c r="J528" s="224">
        <v>90</v>
      </c>
      <c r="K528" s="36">
        <v>0</v>
      </c>
      <c r="L528" s="210">
        <f t="shared" si="47"/>
        <v>90</v>
      </c>
      <c r="M528" s="125">
        <v>0</v>
      </c>
      <c r="N528" s="116">
        <f t="shared" si="46"/>
        <v>0</v>
      </c>
      <c r="O528" s="1"/>
      <c r="Q528" s="1"/>
    </row>
    <row r="529" spans="5:17" ht="15" hidden="1" customHeight="1" outlineLevel="1" x14ac:dyDescent="0.3">
      <c r="E529" s="329" t="s">
        <v>539</v>
      </c>
      <c r="F529" s="330"/>
      <c r="G529" s="114" t="s">
        <v>482</v>
      </c>
      <c r="H529" s="114" t="s">
        <v>170</v>
      </c>
      <c r="I529" s="115">
        <v>0.22</v>
      </c>
      <c r="J529" s="224">
        <v>90</v>
      </c>
      <c r="K529" s="36">
        <v>0</v>
      </c>
      <c r="L529" s="210">
        <f t="shared" ref="L529" si="48">J529-(J529/100*K529)</f>
        <v>90</v>
      </c>
      <c r="M529" s="125">
        <v>0</v>
      </c>
      <c r="N529" s="116">
        <f t="shared" ref="N529" si="49">M529*L529</f>
        <v>0</v>
      </c>
      <c r="O529" s="1"/>
      <c r="Q529" s="1"/>
    </row>
    <row r="530" spans="5:17" collapsed="1" x14ac:dyDescent="0.3"/>
  </sheetData>
  <sheetProtection formatCells="0" formatColumns="0" formatRows="0" insertColumns="0" insertRows="0" deleteColumns="0" deleteRows="0" sort="0"/>
  <autoFilter ref="M10:M529" xr:uid="{00000000-0001-0000-0000-000000000000}">
    <filterColumn colId="0">
      <filters>
        <filter val="1"/>
        <filter val="на сумму"/>
      </filters>
    </filterColumn>
  </autoFilter>
  <sortState xmlns:xlrd2="http://schemas.microsoft.com/office/spreadsheetml/2017/richdata2" ref="E184:N201">
    <sortCondition ref="E184:E201"/>
  </sortState>
  <dataConsolidate/>
  <mergeCells count="338">
    <mergeCell ref="E524:F524"/>
    <mergeCell ref="E525:F525"/>
    <mergeCell ref="E526:F526"/>
    <mergeCell ref="E519:F519"/>
    <mergeCell ref="E520:F520"/>
    <mergeCell ref="E521:F521"/>
    <mergeCell ref="E522:F522"/>
    <mergeCell ref="E523:F523"/>
    <mergeCell ref="E295:F295"/>
    <mergeCell ref="E310:F310"/>
    <mergeCell ref="E306:F306"/>
    <mergeCell ref="E296:F296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313:F313"/>
    <mergeCell ref="E379:F379"/>
    <mergeCell ref="E380:F380"/>
    <mergeCell ref="E335:F335"/>
    <mergeCell ref="E529:F529"/>
    <mergeCell ref="E527:F527"/>
    <mergeCell ref="E528:F528"/>
    <mergeCell ref="E18:F18"/>
    <mergeCell ref="E20:F20"/>
    <mergeCell ref="E53:F53"/>
    <mergeCell ref="E54:F54"/>
    <mergeCell ref="E55:F55"/>
    <mergeCell ref="E56:F56"/>
    <mergeCell ref="E57:F57"/>
    <mergeCell ref="E95:F95"/>
    <mergeCell ref="E85:F85"/>
    <mergeCell ref="E86:F86"/>
    <mergeCell ref="E87:F87"/>
    <mergeCell ref="E89:F89"/>
    <mergeCell ref="E58:F58"/>
    <mergeCell ref="E71:F71"/>
    <mergeCell ref="E91:F91"/>
    <mergeCell ref="E92:F92"/>
    <mergeCell ref="E59:F59"/>
    <mergeCell ref="E60:F60"/>
    <mergeCell ref="E62:F62"/>
    <mergeCell ref="E65:F65"/>
    <mergeCell ref="E66:F66"/>
    <mergeCell ref="E93:F93"/>
    <mergeCell ref="E311:F311"/>
    <mergeCell ref="E118:F118"/>
    <mergeCell ref="E119:F119"/>
    <mergeCell ref="E282:F282"/>
    <mergeCell ref="E283:F283"/>
    <mergeCell ref="E284:F284"/>
    <mergeCell ref="E292:F292"/>
    <mergeCell ref="E293:F293"/>
    <mergeCell ref="E294:F294"/>
    <mergeCell ref="E288:F288"/>
    <mergeCell ref="E252:F252"/>
    <mergeCell ref="E242:F242"/>
    <mergeCell ref="E259:F259"/>
    <mergeCell ref="E231:F231"/>
    <mergeCell ref="E263:F263"/>
    <mergeCell ref="E234:F234"/>
    <mergeCell ref="E307:F307"/>
    <mergeCell ref="E142:F142"/>
    <mergeCell ref="E268:F268"/>
    <mergeCell ref="E269:F269"/>
    <mergeCell ref="E270:F270"/>
    <mergeCell ref="E96:F96"/>
    <mergeCell ref="E97:F97"/>
    <mergeCell ref="E98:F98"/>
    <mergeCell ref="E101:F101"/>
    <mergeCell ref="E94:F94"/>
    <mergeCell ref="E264:F264"/>
    <mergeCell ref="E272:F272"/>
    <mergeCell ref="E105:F105"/>
    <mergeCell ref="E109:F109"/>
    <mergeCell ref="E106:F106"/>
    <mergeCell ref="E110:F110"/>
    <mergeCell ref="E111:F111"/>
    <mergeCell ref="E262:F262"/>
    <mergeCell ref="E108:F108"/>
    <mergeCell ref="E103:F103"/>
    <mergeCell ref="E271:F271"/>
    <mergeCell ref="E116:F116"/>
    <mergeCell ref="E230:F230"/>
    <mergeCell ref="E232:F232"/>
    <mergeCell ref="E233:F233"/>
    <mergeCell ref="E236:F236"/>
    <mergeCell ref="E237:F237"/>
    <mergeCell ref="E238:F238"/>
    <mergeCell ref="E239:F239"/>
    <mergeCell ref="E258:F258"/>
    <mergeCell ref="E312:F312"/>
    <mergeCell ref="E289:F289"/>
    <mergeCell ref="E265:F265"/>
    <mergeCell ref="E273:F273"/>
    <mergeCell ref="E274:F274"/>
    <mergeCell ref="E275:F275"/>
    <mergeCell ref="E285:F285"/>
    <mergeCell ref="E278:F278"/>
    <mergeCell ref="E281:F281"/>
    <mergeCell ref="E279:F279"/>
    <mergeCell ref="E277:F277"/>
    <mergeCell ref="E276:F276"/>
    <mergeCell ref="E241:F241"/>
    <mergeCell ref="E244:F244"/>
    <mergeCell ref="E245:F245"/>
    <mergeCell ref="E246:F246"/>
    <mergeCell ref="E261:F261"/>
    <mergeCell ref="E308:F308"/>
    <mergeCell ref="E280:F280"/>
    <mergeCell ref="E286:F286"/>
    <mergeCell ref="E287:F287"/>
    <mergeCell ref="E291:F291"/>
    <mergeCell ref="E305:F305"/>
    <mergeCell ref="E267:F267"/>
    <mergeCell ref="E290:F290"/>
    <mergeCell ref="E266:F266"/>
    <mergeCell ref="E251:F251"/>
    <mergeCell ref="E257:F257"/>
    <mergeCell ref="E455:F455"/>
    <mergeCell ref="E452:F452"/>
    <mergeCell ref="E456:F456"/>
    <mergeCell ref="E453:F453"/>
    <mergeCell ref="E459:F459"/>
    <mergeCell ref="E460:F460"/>
    <mergeCell ref="E390:F390"/>
    <mergeCell ref="E391:F391"/>
    <mergeCell ref="E372:F372"/>
    <mergeCell ref="E396:F396"/>
    <mergeCell ref="E387:F387"/>
    <mergeCell ref="E449:F449"/>
    <mergeCell ref="E450:F450"/>
    <mergeCell ref="E451:F451"/>
    <mergeCell ref="E437:F437"/>
    <mergeCell ref="E438:F438"/>
    <mergeCell ref="E439:F439"/>
    <mergeCell ref="E401:F401"/>
    <mergeCell ref="E404:F404"/>
    <mergeCell ref="E405:F405"/>
    <mergeCell ref="E412:F412"/>
    <mergeCell ref="E392:F392"/>
    <mergeCell ref="E395:F395"/>
    <mergeCell ref="E374:F374"/>
    <mergeCell ref="E454:F454"/>
    <mergeCell ref="E345:F345"/>
    <mergeCell ref="E346:F346"/>
    <mergeCell ref="E343:F343"/>
    <mergeCell ref="E344:F344"/>
    <mergeCell ref="E347:F347"/>
    <mergeCell ref="E378:F378"/>
    <mergeCell ref="E446:F446"/>
    <mergeCell ref="E447:F447"/>
    <mergeCell ref="E448:F448"/>
    <mergeCell ref="E368:F368"/>
    <mergeCell ref="E369:F369"/>
    <mergeCell ref="E370:F370"/>
    <mergeCell ref="E371:F371"/>
    <mergeCell ref="E375:F375"/>
    <mergeCell ref="E376:F376"/>
    <mergeCell ref="E414:F414"/>
    <mergeCell ref="E499:F499"/>
    <mergeCell ref="E500:F500"/>
    <mergeCell ref="E501:F501"/>
    <mergeCell ref="E502:F502"/>
    <mergeCell ref="E497:F497"/>
    <mergeCell ref="E477:F477"/>
    <mergeCell ref="E468:F468"/>
    <mergeCell ref="E465:F465"/>
    <mergeCell ref="E464:F464"/>
    <mergeCell ref="E466:F466"/>
    <mergeCell ref="E467:F467"/>
    <mergeCell ref="E517:F517"/>
    <mergeCell ref="E508:F508"/>
    <mergeCell ref="E509:F509"/>
    <mergeCell ref="E510:F510"/>
    <mergeCell ref="E511:F511"/>
    <mergeCell ref="E512:F512"/>
    <mergeCell ref="E503:F503"/>
    <mergeCell ref="E504:F504"/>
    <mergeCell ref="E505:F505"/>
    <mergeCell ref="E506:F506"/>
    <mergeCell ref="E507:F507"/>
    <mergeCell ref="E513:F513"/>
    <mergeCell ref="E514:F514"/>
    <mergeCell ref="E515:F515"/>
    <mergeCell ref="E516:F516"/>
    <mergeCell ref="E471:F471"/>
    <mergeCell ref="E472:F472"/>
    <mergeCell ref="E473:F473"/>
    <mergeCell ref="E474:F474"/>
    <mergeCell ref="E475:F475"/>
    <mergeCell ref="E476:F476"/>
    <mergeCell ref="E482:F482"/>
    <mergeCell ref="E483:F483"/>
    <mergeCell ref="E461:F461"/>
    <mergeCell ref="E462:F462"/>
    <mergeCell ref="E463:F463"/>
    <mergeCell ref="E484:F484"/>
    <mergeCell ref="E488:F488"/>
    <mergeCell ref="E489:F489"/>
    <mergeCell ref="E490:F490"/>
    <mergeCell ref="E478:F478"/>
    <mergeCell ref="E479:F479"/>
    <mergeCell ref="E480:F480"/>
    <mergeCell ref="E498:F498"/>
    <mergeCell ref="E495:F495"/>
    <mergeCell ref="E491:F491"/>
    <mergeCell ref="E492:F492"/>
    <mergeCell ref="E496:F496"/>
    <mergeCell ref="A426:C426"/>
    <mergeCell ref="E415:F415"/>
    <mergeCell ref="E416:F416"/>
    <mergeCell ref="E417:F417"/>
    <mergeCell ref="E419:F419"/>
    <mergeCell ref="E422:F422"/>
    <mergeCell ref="E423:F423"/>
    <mergeCell ref="E435:F435"/>
    <mergeCell ref="E436:F436"/>
    <mergeCell ref="E421:F421"/>
    <mergeCell ref="E425:F425"/>
    <mergeCell ref="C2:C7"/>
    <mergeCell ref="B2:B7"/>
    <mergeCell ref="A2:A7"/>
    <mergeCell ref="E81:F81"/>
    <mergeCell ref="E77:F77"/>
    <mergeCell ref="E78:F78"/>
    <mergeCell ref="E80:F80"/>
    <mergeCell ref="E72:F72"/>
    <mergeCell ref="E73:F73"/>
    <mergeCell ref="E75:F75"/>
    <mergeCell ref="E76:F76"/>
    <mergeCell ref="E48:F48"/>
    <mergeCell ref="E49:F49"/>
    <mergeCell ref="E50:F50"/>
    <mergeCell ref="E51:F51"/>
    <mergeCell ref="E52:F52"/>
    <mergeCell ref="E68:F68"/>
    <mergeCell ref="E69:F69"/>
    <mergeCell ref="A8:A12"/>
    <mergeCell ref="E33:F33"/>
    <mergeCell ref="E36:F36"/>
    <mergeCell ref="E37:F37"/>
    <mergeCell ref="E10:I11"/>
    <mergeCell ref="E30:F30"/>
    <mergeCell ref="B8:B12"/>
    <mergeCell ref="C8:C12"/>
    <mergeCell ref="E43:F43"/>
    <mergeCell ref="E47:F47"/>
    <mergeCell ref="E35:F35"/>
    <mergeCell ref="E99:F99"/>
    <mergeCell ref="E70:F70"/>
    <mergeCell ref="E432:F432"/>
    <mergeCell ref="E434:F434"/>
    <mergeCell ref="E424:F424"/>
    <mergeCell ref="E428:F428"/>
    <mergeCell ref="E429:F429"/>
    <mergeCell ref="E430:F430"/>
    <mergeCell ref="E431:F431"/>
    <mergeCell ref="E407:F407"/>
    <mergeCell ref="E402:F402"/>
    <mergeCell ref="E418:F418"/>
    <mergeCell ref="E420:F420"/>
    <mergeCell ref="E247:F247"/>
    <mergeCell ref="E250:F250"/>
    <mergeCell ref="E408:F408"/>
    <mergeCell ref="E409:F409"/>
    <mergeCell ref="E410:F410"/>
    <mergeCell ref="E411:F411"/>
    <mergeCell ref="J2:Q4"/>
    <mergeCell ref="O6:Q6"/>
    <mergeCell ref="P7:Q7"/>
    <mergeCell ref="E34:F34"/>
    <mergeCell ref="E41:F41"/>
    <mergeCell ref="E42:F42"/>
    <mergeCell ref="E39:F39"/>
    <mergeCell ref="E40:F40"/>
    <mergeCell ref="M10:M12"/>
    <mergeCell ref="N10:N12"/>
    <mergeCell ref="J10:J12"/>
    <mergeCell ref="K10:K12"/>
    <mergeCell ref="L10:L12"/>
    <mergeCell ref="E31:F31"/>
    <mergeCell ref="E32:F32"/>
    <mergeCell ref="E23:F23"/>
    <mergeCell ref="E25:F25"/>
    <mergeCell ref="E27:F27"/>
    <mergeCell ref="E28:F28"/>
    <mergeCell ref="E12:F12"/>
    <mergeCell ref="E15:F15"/>
    <mergeCell ref="H7:K7"/>
    <mergeCell ref="H6:K6"/>
    <mergeCell ref="E16:F16"/>
    <mergeCell ref="E321:F321"/>
    <mergeCell ref="E314:F314"/>
    <mergeCell ref="E317:F317"/>
    <mergeCell ref="E318:F318"/>
    <mergeCell ref="E319:F319"/>
    <mergeCell ref="E320:F320"/>
    <mergeCell ref="E315:F315"/>
    <mergeCell ref="E316:F316"/>
    <mergeCell ref="E328:F328"/>
    <mergeCell ref="E336:F336"/>
    <mergeCell ref="E337:F337"/>
    <mergeCell ref="E338:F338"/>
    <mergeCell ref="E339:F339"/>
    <mergeCell ref="E330:F330"/>
    <mergeCell ref="E331:F331"/>
    <mergeCell ref="E325:F325"/>
    <mergeCell ref="E327:F327"/>
    <mergeCell ref="E333:F333"/>
    <mergeCell ref="E367:F367"/>
    <mergeCell ref="E342:F342"/>
    <mergeCell ref="E373:F373"/>
    <mergeCell ref="E240:F240"/>
    <mergeCell ref="E334:F334"/>
    <mergeCell ref="E329:F329"/>
    <mergeCell ref="E253:F253"/>
    <mergeCell ref="E340:F340"/>
    <mergeCell ref="E413:F413"/>
    <mergeCell ref="E393:F393"/>
    <mergeCell ref="E394:F394"/>
    <mergeCell ref="E382:F382"/>
    <mergeCell ref="E383:F383"/>
    <mergeCell ref="E384:F384"/>
    <mergeCell ref="E385:F385"/>
    <mergeCell ref="E386:F386"/>
    <mergeCell ref="E377:F377"/>
    <mergeCell ref="E381:F381"/>
    <mergeCell ref="E388:F388"/>
    <mergeCell ref="E389:F389"/>
    <mergeCell ref="E397:F397"/>
    <mergeCell ref="E399:F399"/>
    <mergeCell ref="E406:F406"/>
    <mergeCell ref="E400:F400"/>
  </mergeCells>
  <phoneticPr fontId="20" type="noConversion"/>
  <conditionalFormatting sqref="G1:G1048576">
    <cfRule type="containsText" dxfId="25" priority="19" operator="containsText" text="ожидается">
      <formula>NOT(ISERROR(SEARCH("ожидается",G1)))</formula>
    </cfRule>
    <cfRule type="containsText" dxfId="24" priority="21" operator="containsText" text="в наличии">
      <formula>NOT(ISERROR(SEARCH("в наличии",G1)))</formula>
    </cfRule>
    <cfRule type="containsText" dxfId="23" priority="22" operator="containsText" text="нет на складе">
      <formula>NOT(ISERROR(SEARCH("нет на складе",G1)))</formula>
    </cfRule>
  </conditionalFormatting>
  <conditionalFormatting sqref="G15:G457 G459:G486 G488:G529">
    <cfRule type="containsText" dxfId="22" priority="27" operator="containsText" text="в наличии">
      <formula>NOT(ISERROR(SEARCH("в наличии",G15)))</formula>
    </cfRule>
  </conditionalFormatting>
  <conditionalFormatting sqref="G482:G484 G486">
    <cfRule type="containsText" dxfId="21" priority="31" stopIfTrue="1" operator="containsText" text="закончился">
      <formula>NOT(ISERROR(SEARCH("закончился",G482)))</formula>
    </cfRule>
  </conditionalFormatting>
  <conditionalFormatting sqref="G488:G1048576 G459:G486 G1:G457">
    <cfRule type="containsText" dxfId="20" priority="37" stopIfTrue="1" operator="containsText" text="ожидается">
      <formula>NOT(ISERROR(SEARCH("ожидается",G1)))</formula>
    </cfRule>
  </conditionalFormatting>
  <conditionalFormatting sqref="G13:H13 G519:H529">
    <cfRule type="containsText" dxfId="19" priority="41" stopIfTrue="1" operator="containsText" text="закончился">
      <formula>NOT(ISERROR(SEARCH("закончился",G13)))</formula>
    </cfRule>
  </conditionalFormatting>
  <conditionalFormatting sqref="G15:H457 G459:H480 G488:G492">
    <cfRule type="containsText" dxfId="18" priority="25" stopIfTrue="1" operator="containsText" text="закончился">
      <formula>NOT(ISERROR(SEARCH("закончился",G15)))</formula>
    </cfRule>
  </conditionalFormatting>
  <conditionalFormatting sqref="G495:H517">
    <cfRule type="containsText" dxfId="17" priority="32" stopIfTrue="1" operator="containsText" text="закончился">
      <formula>NOT(ISERROR(SEARCH("закончился",G495)))</formula>
    </cfRule>
  </conditionalFormatting>
  <conditionalFormatting sqref="J74 K261:K340 K459:K480">
    <cfRule type="cellIs" dxfId="16" priority="9" operator="greaterThan">
      <formula>0</formula>
    </cfRule>
  </conditionalFormatting>
  <conditionalFormatting sqref="J79">
    <cfRule type="cellIs" dxfId="15" priority="10" operator="greaterThan">
      <formula>0</formula>
    </cfRule>
  </conditionalFormatting>
  <conditionalFormatting sqref="J100">
    <cfRule type="cellIs" dxfId="14" priority="11" operator="greaterThan">
      <formula>0</formula>
    </cfRule>
  </conditionalFormatting>
  <conditionalFormatting sqref="J104">
    <cfRule type="cellIs" dxfId="13" priority="12" operator="greaterThan">
      <formula>0</formula>
    </cfRule>
  </conditionalFormatting>
  <conditionalFormatting sqref="J112">
    <cfRule type="cellIs" dxfId="12" priority="7" operator="greaterThan">
      <formula>0</formula>
    </cfRule>
  </conditionalFormatting>
  <conditionalFormatting sqref="J117">
    <cfRule type="cellIs" dxfId="11" priority="13" operator="greaterThan">
      <formula>0</formula>
    </cfRule>
  </conditionalFormatting>
  <conditionalFormatting sqref="J365">
    <cfRule type="cellIs" dxfId="10" priority="14" operator="greaterThan">
      <formula>0</formula>
    </cfRule>
  </conditionalFormatting>
  <conditionalFormatting sqref="J426">
    <cfRule type="cellIs" dxfId="9" priority="15" operator="greaterThan">
      <formula>0</formula>
    </cfRule>
  </conditionalFormatting>
  <conditionalFormatting sqref="J440">
    <cfRule type="cellIs" dxfId="8" priority="16" operator="greaterThan">
      <formula>0</formula>
    </cfRule>
  </conditionalFormatting>
  <conditionalFormatting sqref="J457">
    <cfRule type="cellIs" dxfId="7" priority="17" operator="greaterThan">
      <formula>0</formula>
    </cfRule>
  </conditionalFormatting>
  <conditionalFormatting sqref="J469">
    <cfRule type="cellIs" dxfId="6" priority="18" operator="greaterThan">
      <formula>0</formula>
    </cfRule>
  </conditionalFormatting>
  <conditionalFormatting sqref="K10:K259 J67 K351:K457 K519:K529">
    <cfRule type="cellIs" dxfId="5" priority="8" operator="greaterThan">
      <formula>0</formula>
    </cfRule>
  </conditionalFormatting>
  <conditionalFormatting sqref="K342:K349 K482:K484 K486">
    <cfRule type="cellIs" dxfId="4" priority="38" operator="greaterThan">
      <formula>0</formula>
    </cfRule>
  </conditionalFormatting>
  <conditionalFormatting sqref="K488:K492">
    <cfRule type="cellIs" dxfId="3" priority="26" operator="greaterThan">
      <formula>0</formula>
    </cfRule>
  </conditionalFormatting>
  <conditionalFormatting sqref="K495:K517">
    <cfRule type="cellIs" dxfId="2" priority="28" operator="greaterThan">
      <formula>0</formula>
    </cfRule>
  </conditionalFormatting>
  <conditionalFormatting sqref="L112">
    <cfRule type="cellIs" dxfId="1" priority="6" operator="greaterThan">
      <formula>0</formula>
    </cfRule>
  </conditionalFormatting>
  <conditionalFormatting sqref="L229">
    <cfRule type="cellIs" dxfId="0" priority="24" operator="greaterThan">
      <formula>0</formula>
    </cfRule>
  </conditionalFormatting>
  <pageMargins left="0.25" right="0.25" top="0.75" bottom="0.75" header="0.3" footer="0.3"/>
  <pageSetup paperSize="9" scale="63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2025-05-14T13:34:45Z</cp:lastPrinted>
  <dcterms:created xsi:type="dcterms:W3CDTF">2015-06-05T18:19:34Z</dcterms:created>
  <dcterms:modified xsi:type="dcterms:W3CDTF">2025-07-16T06:25:03Z</dcterms:modified>
</cp:coreProperties>
</file>